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Бюджет 2026\4Изменениие\Отчет об исполнении бюджета 1 квартал 2025\"/>
    </mc:Choice>
  </mc:AlternateContent>
  <xr:revisionPtr revIDLastSave="0" documentId="13_ncr:1_{14AD3C74-67A2-47D5-8683-BCD493A09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Лист1!$A$4:$L$130</definedName>
    <definedName name="_xlnm.Print_Titles" localSheetId="0">Лист1!$4:$4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8" i="1"/>
  <c r="L109" i="1"/>
  <c r="L110" i="1"/>
  <c r="L112" i="1"/>
  <c r="L113" i="1"/>
  <c r="L114" i="1"/>
  <c r="L116" i="1"/>
  <c r="L117" i="1"/>
  <c r="L118" i="1"/>
  <c r="L119" i="1"/>
  <c r="L120" i="1"/>
  <c r="L122" i="1"/>
  <c r="L123" i="1"/>
  <c r="L124" i="1"/>
  <c r="L127" i="1"/>
  <c r="L128" i="1"/>
  <c r="L7" i="1"/>
  <c r="F126" i="1" l="1"/>
  <c r="E126" i="1"/>
  <c r="F125" i="1"/>
  <c r="E125" i="1"/>
  <c r="F121" i="1"/>
  <c r="E121" i="1"/>
  <c r="F115" i="1"/>
  <c r="E115" i="1"/>
  <c r="L115" i="1" s="1"/>
  <c r="F111" i="1"/>
  <c r="E111" i="1"/>
  <c r="F107" i="1"/>
  <c r="E107" i="1"/>
  <c r="L107" i="1" s="1"/>
  <c r="L121" i="1" l="1"/>
  <c r="L111" i="1"/>
  <c r="L125" i="1"/>
  <c r="L126" i="1"/>
  <c r="E130" i="1" l="1"/>
  <c r="F130" i="1"/>
</calcChain>
</file>

<file path=xl/sharedStrings.xml><?xml version="1.0" encoding="utf-8"?>
<sst xmlns="http://schemas.openxmlformats.org/spreadsheetml/2006/main" count="229" uniqueCount="80">
  <si>
    <t>№ п/п</t>
  </si>
  <si>
    <t>Наименование национального проекта/регионального проекта</t>
  </si>
  <si>
    <t>Запланированные к реализации мероприятия</t>
  </si>
  <si>
    <t>2.1.</t>
  </si>
  <si>
    <t>3.1.</t>
  </si>
  <si>
    <t>4.1.</t>
  </si>
  <si>
    <t>в бюджете</t>
  </si>
  <si>
    <t>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</si>
  <si>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Администрация городского поселения рабочий поселок Решетиха Володарского района Нижегородской области</t>
  </si>
  <si>
    <t>Администрация городского поселения рабочий поселок Юганец Володарского муниципального района Нижегородской области</t>
  </si>
  <si>
    <t>Администрация Володарского муниципального района</t>
  </si>
  <si>
    <t>ВСЕГО</t>
  </si>
  <si>
    <t>областной бюджет</t>
  </si>
  <si>
    <t>местный бюджет</t>
  </si>
  <si>
    <t>федеральный бюджет</t>
  </si>
  <si>
    <t>МАОУ СШ № 10</t>
  </si>
  <si>
    <t>Администрация рабочего поселка Фролищи</t>
  </si>
  <si>
    <t>3.2.</t>
  </si>
  <si>
    <t>обеспечение мероприятий по переселению граждан из аварийного жилищного фонда</t>
  </si>
  <si>
    <t xml:space="preserve">областной бюджет </t>
  </si>
  <si>
    <t>5.1.</t>
  </si>
  <si>
    <t xml:space="preserve">федеральный бюджет </t>
  </si>
  <si>
    <t>% исполнения</t>
  </si>
  <si>
    <t>2.4.</t>
  </si>
  <si>
    <t>2.4.1.</t>
  </si>
  <si>
    <t>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</si>
  <si>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Образоавтельные организации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</si>
  <si>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</si>
  <si>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Администрация Володарского муниципального округа</t>
  </si>
  <si>
    <t>"Формирование комплексной системы обращения с твердыми коммунальными отходами (Нижегородская область)"</t>
  </si>
  <si>
    <t>Государственная поддержка закупки контейнеров для раздельного накопления твердых коммунальных отходов</t>
  </si>
  <si>
    <t>Администрация Володарского муниципального окурга</t>
  </si>
  <si>
    <t>МБОУ СШ № 2</t>
  </si>
  <si>
    <t xml:space="preserve"> реализации  проека "Благоустройства  общественного  пространства  по  проекту «Развитие культурного центра города Володарска «Володарская мозаика»"</t>
  </si>
  <si>
    <t>Заказчик</t>
  </si>
  <si>
    <t>План 2026</t>
  </si>
  <si>
    <t>Примечание</t>
  </si>
  <si>
    <t>у учреждения</t>
  </si>
  <si>
    <t>реализация мероприятий по модернизации школьных систем образования</t>
  </si>
  <si>
    <t>2.1.1.</t>
  </si>
  <si>
    <t>Администрация</t>
  </si>
  <si>
    <t>Региональный проект "Педагоги и наставники"</t>
  </si>
  <si>
    <t>2.5.</t>
  </si>
  <si>
    <t>Ежемесячное денежное вознаграждение</t>
  </si>
  <si>
    <t>2.5.1.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</si>
  <si>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</si>
  <si>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2.5.2.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</si>
  <si>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</si>
  <si>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Региональный проект "Жилье"</t>
  </si>
  <si>
    <r>
      <t xml:space="preserve">Приложение № 14
к решению Совета депутатов  
Володарского мунциипального округа  от </t>
    </r>
    <r>
      <rPr>
        <u/>
        <sz val="9"/>
        <color theme="1"/>
        <rFont val="Times New Roman"/>
        <family val="1"/>
        <charset val="204"/>
      </rPr>
      <t>___ мая</t>
    </r>
    <r>
      <rPr>
        <sz val="9"/>
        <color theme="1"/>
        <rFont val="Times New Roman"/>
        <family val="1"/>
        <charset val="204"/>
      </rPr>
      <t>_2026 года № ___</t>
    </r>
  </si>
  <si>
    <t>Исполнение национальных проектов, реализуемых на территории Володарского муниципального округа за 1 квартал 2026 года</t>
  </si>
  <si>
    <t>Исполнено на  01.03.2026</t>
  </si>
  <si>
    <t xml:space="preserve">"Молодежь и дети"
</t>
  </si>
  <si>
    <t>"Регион для молодых"</t>
  </si>
  <si>
    <t>Региональный проект "Россия-страна возможностей"</t>
  </si>
  <si>
    <t>Капитальный ремонт здания МАУ «МЦ «Точка притяжения»</t>
  </si>
  <si>
    <t>Проводятся конкурсные процедуры. Срок определения 13.03.2026</t>
  </si>
  <si>
    <t>Ежемесячные выплаты советникам</t>
  </si>
  <si>
    <t>МАОУ "ГИМНАЗИЯ № 1"</t>
  </si>
  <si>
    <t>МАОУ СШ № 3</t>
  </si>
  <si>
    <t>МАОУ СШ № 7</t>
  </si>
  <si>
    <t>МАОУ СШ №8</t>
  </si>
  <si>
    <t>МБОУ НШ № 12</t>
  </si>
  <si>
    <t>МБОУ ОШ № 11</t>
  </si>
  <si>
    <t>МБОУ СШ № 1</t>
  </si>
  <si>
    <t>МБОУ СШ № 4 ИМЕНИ В.С.САДОВОГО</t>
  </si>
  <si>
    <t>МБОУ СШ № 6</t>
  </si>
  <si>
    <t>МБОУ СШ №5</t>
  </si>
  <si>
    <t>МБОУ СШ №9</t>
  </si>
  <si>
    <t>Ежемесячная доплата советникам</t>
  </si>
  <si>
    <t>Ежемесячная доплата классным руководителям</t>
  </si>
  <si>
    <t>"Инфраструктура для жизни"</t>
  </si>
  <si>
    <t>Федеральный проект "Формирование комфортной городской среды"</t>
  </si>
  <si>
    <t>Благоустройство общественного пространства по ул. Широкая р.п. Фролищи «Площадь у Трех дубов»</t>
  </si>
  <si>
    <t>Заключен муниципальный контракт оговор №13 от 25.02.2026 на 10421875.01. На экономию после согласования с МинЖКХ будет отыгран контракт по благоустройству Аллее Славы СВО</t>
  </si>
  <si>
    <t xml:space="preserve"> "Семья"
</t>
  </si>
  <si>
    <t>Строительсов школы искусств</t>
  </si>
  <si>
    <t>Строительство школы искусств  г. Володарск в рамках национального проекта "Культурная для семьи"</t>
  </si>
  <si>
    <t>Заключен муниципальный контракт № 4 от 16.02.2026</t>
  </si>
  <si>
    <t>Исполнено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</si>
</sst>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name val="Arial Cyr"/>
    </font>
    <font>
      <sz val="10"/>
      <name val="Arial"/>
      <family val="2"/>
      <charset val="204"/>
    </font>
    <font>
      <i/>
      <sz val="8"/>
      <name val="Arial Cyr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3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6" fontId="5" fillId="0" borderId="3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4" fontId="12" fillId="0" borderId="5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right"/>
    </xf>
    <xf numFmtId="0" fontId="16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3" fillId="0" borderId="10" xfId="0" applyNumberFormat="1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4" fontId="13" fillId="0" borderId="12" xfId="0" applyNumberFormat="1" applyFont="1" applyBorder="1" applyAlignment="1">
      <alignment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" fontId="5" fillId="0" borderId="3" xfId="0" applyNumberFormat="1" applyFont="1" applyBorder="1" applyAlignment="1">
      <alignment horizontal="left" vertical="center"/>
    </xf>
    <xf numFmtId="16" fontId="5" fillId="0" borderId="4" xfId="0" applyNumberFormat="1" applyFont="1" applyBorder="1" applyAlignment="1">
      <alignment horizontal="left" vertical="center"/>
    </xf>
    <xf numFmtId="16" fontId="5" fillId="0" borderId="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130"/>
  <sheetViews>
    <sheetView tabSelected="1" workbookViewId="0">
      <selection activeCell="D4" sqref="D4"/>
    </sheetView>
  </sheetViews>
  <sheetFormatPr defaultRowHeight="15" x14ac:dyDescent="0.25"/>
  <cols>
    <col min="1" max="1" width="9.140625" style="20"/>
    <col min="2" max="2" width="22.7109375" style="20" customWidth="1"/>
    <col min="3" max="3" width="19.28515625" style="21" customWidth="1"/>
    <col min="4" max="4" width="38.42578125" customWidth="1"/>
    <col min="5" max="5" width="15.28515625" customWidth="1"/>
    <col min="6" max="6" width="18.140625" customWidth="1"/>
    <col min="7" max="7" width="9.140625" customWidth="1"/>
    <col min="8" max="12" width="9.140625" hidden="1" customWidth="1"/>
    <col min="13" max="14" width="9.140625" customWidth="1"/>
  </cols>
  <sheetData>
    <row r="1" spans="1:12" ht="54.75" customHeight="1" x14ac:dyDescent="0.25">
      <c r="D1" s="41"/>
      <c r="E1" s="41"/>
      <c r="F1" s="41" t="s">
        <v>49</v>
      </c>
      <c r="G1" s="41"/>
      <c r="H1" s="50"/>
    </row>
    <row r="2" spans="1:12" ht="39" customHeight="1" x14ac:dyDescent="0.25">
      <c r="B2" s="42" t="s">
        <v>50</v>
      </c>
      <c r="C2" s="43"/>
      <c r="D2" s="42"/>
      <c r="E2" s="42"/>
    </row>
    <row r="3" spans="1:12" x14ac:dyDescent="0.25">
      <c r="A3"/>
      <c r="B3"/>
      <c r="C3"/>
    </row>
    <row r="4" spans="1:12" ht="60" x14ac:dyDescent="0.25">
      <c r="A4" s="31" t="s">
        <v>0</v>
      </c>
      <c r="B4" s="92" t="s">
        <v>1</v>
      </c>
      <c r="C4" s="92" t="s">
        <v>34</v>
      </c>
      <c r="D4" s="92" t="s">
        <v>2</v>
      </c>
      <c r="E4" s="29" t="s">
        <v>35</v>
      </c>
      <c r="F4" s="29" t="s">
        <v>79</v>
      </c>
      <c r="G4" s="29" t="s">
        <v>22</v>
      </c>
      <c r="H4" s="29" t="s">
        <v>35</v>
      </c>
      <c r="I4" s="29" t="s">
        <v>51</v>
      </c>
      <c r="J4" s="29" t="s">
        <v>22</v>
      </c>
      <c r="K4" s="29" t="s">
        <v>36</v>
      </c>
    </row>
    <row r="5" spans="1:12" ht="15" hidden="1" customHeight="1" x14ac:dyDescent="0.25">
      <c r="A5" s="32"/>
      <c r="B5" s="32"/>
      <c r="C5" s="32"/>
      <c r="D5" s="32"/>
      <c r="E5" s="51" t="s">
        <v>6</v>
      </c>
      <c r="F5" s="52"/>
      <c r="G5" s="53"/>
      <c r="H5" s="44" t="s">
        <v>37</v>
      </c>
      <c r="I5" s="44"/>
      <c r="J5" s="29"/>
      <c r="K5" s="29"/>
    </row>
    <row r="6" spans="1:12" ht="15" hidden="1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18.75" customHeight="1" x14ac:dyDescent="0.25">
      <c r="A7" s="1">
        <v>2</v>
      </c>
      <c r="B7" s="2" t="s">
        <v>52</v>
      </c>
      <c r="C7" s="6"/>
      <c r="D7" s="6"/>
      <c r="E7" s="4">
        <v>105980426.33</v>
      </c>
      <c r="F7" s="4">
        <v>9681185.1400000006</v>
      </c>
      <c r="G7" s="16">
        <v>9.134880350315723E-2</v>
      </c>
      <c r="H7" s="4">
        <v>40599620.210000001</v>
      </c>
      <c r="I7" s="4">
        <v>9681185.1400000006</v>
      </c>
      <c r="J7" s="16">
        <v>0.23845506657265356</v>
      </c>
      <c r="K7" s="16"/>
      <c r="L7" s="19">
        <f>SUM(E7:J7)</f>
        <v>165942417.14980388</v>
      </c>
    </row>
    <row r="8" spans="1:12" ht="26.25" x14ac:dyDescent="0.25">
      <c r="A8" s="54" t="s">
        <v>3</v>
      </c>
      <c r="B8" s="57" t="s">
        <v>53</v>
      </c>
      <c r="C8" s="24"/>
      <c r="D8" s="10" t="s">
        <v>38</v>
      </c>
      <c r="E8" s="11">
        <v>65380806.119999997</v>
      </c>
      <c r="F8" s="11">
        <v>0</v>
      </c>
      <c r="G8" s="18">
        <v>0</v>
      </c>
      <c r="H8" s="11">
        <v>0</v>
      </c>
      <c r="I8" s="11">
        <v>0</v>
      </c>
      <c r="J8" s="18" t="e">
        <v>#DIV/0!</v>
      </c>
      <c r="K8" s="18"/>
      <c r="L8" s="19" t="e">
        <f t="shared" ref="L8:L71" si="0">SUM(E8:J8)</f>
        <v>#DIV/0!</v>
      </c>
    </row>
    <row r="9" spans="1:12" x14ac:dyDescent="0.25">
      <c r="A9" s="55"/>
      <c r="B9" s="58"/>
      <c r="C9" s="27"/>
      <c r="D9" s="10" t="s">
        <v>14</v>
      </c>
      <c r="E9" s="11">
        <v>60196500</v>
      </c>
      <c r="F9" s="11">
        <v>0</v>
      </c>
      <c r="G9" s="18">
        <v>0</v>
      </c>
      <c r="H9" s="11">
        <v>0</v>
      </c>
      <c r="I9" s="11">
        <v>0</v>
      </c>
      <c r="J9" s="18" t="e">
        <v>#DIV/0!</v>
      </c>
      <c r="K9" s="33"/>
      <c r="L9" s="19" t="e">
        <f t="shared" si="0"/>
        <v>#DIV/0!</v>
      </c>
    </row>
    <row r="10" spans="1:12" x14ac:dyDescent="0.25">
      <c r="A10" s="55"/>
      <c r="B10" s="58"/>
      <c r="C10" s="27"/>
      <c r="D10" s="10" t="s">
        <v>12</v>
      </c>
      <c r="E10" s="11">
        <v>3842329.79</v>
      </c>
      <c r="F10" s="11">
        <v>0</v>
      </c>
      <c r="G10" s="18">
        <v>0</v>
      </c>
      <c r="H10" s="11">
        <v>0</v>
      </c>
      <c r="I10" s="11">
        <v>0</v>
      </c>
      <c r="J10" s="18" t="e">
        <v>#DIV/0!</v>
      </c>
      <c r="K10" s="33"/>
      <c r="L10" s="19" t="e">
        <f t="shared" si="0"/>
        <v>#DIV/0!</v>
      </c>
    </row>
    <row r="11" spans="1:12" x14ac:dyDescent="0.25">
      <c r="A11" s="56"/>
      <c r="B11" s="59"/>
      <c r="C11" s="26"/>
      <c r="D11" s="10" t="s">
        <v>13</v>
      </c>
      <c r="E11" s="11">
        <v>1341976.33</v>
      </c>
      <c r="F11" s="11">
        <v>0</v>
      </c>
      <c r="G11" s="18">
        <v>0</v>
      </c>
      <c r="H11" s="11">
        <v>0</v>
      </c>
      <c r="I11" s="11">
        <v>0</v>
      </c>
      <c r="J11" s="18" t="e">
        <v>#DIV/0!</v>
      </c>
      <c r="K11" s="33"/>
      <c r="L11" s="19" t="e">
        <f t="shared" si="0"/>
        <v>#DIV/0!</v>
      </c>
    </row>
    <row r="12" spans="1:12" ht="26.25" x14ac:dyDescent="0.25">
      <c r="A12" s="60" t="s">
        <v>39</v>
      </c>
      <c r="B12" s="63" t="s">
        <v>54</v>
      </c>
      <c r="C12" s="66" t="s">
        <v>40</v>
      </c>
      <c r="D12" s="6" t="s">
        <v>55</v>
      </c>
      <c r="E12" s="7">
        <v>65380806.119999997</v>
      </c>
      <c r="F12" s="7">
        <v>0</v>
      </c>
      <c r="G12" s="17">
        <v>0</v>
      </c>
      <c r="H12" s="7">
        <v>0</v>
      </c>
      <c r="I12" s="7">
        <v>0</v>
      </c>
      <c r="J12" s="17" t="e">
        <v>#DIV/0!</v>
      </c>
      <c r="K12" s="17"/>
      <c r="L12" s="19" t="e">
        <f t="shared" si="0"/>
        <v>#DIV/0!</v>
      </c>
    </row>
    <row r="13" spans="1:12" ht="15.75" customHeight="1" x14ac:dyDescent="0.25">
      <c r="A13" s="61"/>
      <c r="B13" s="64"/>
      <c r="C13" s="67"/>
      <c r="D13" s="10" t="s">
        <v>14</v>
      </c>
      <c r="E13" s="11">
        <v>60196500</v>
      </c>
      <c r="F13" s="11">
        <v>0</v>
      </c>
      <c r="G13" s="17">
        <v>0</v>
      </c>
      <c r="H13" s="11"/>
      <c r="I13" s="11"/>
      <c r="J13" s="18" t="e">
        <v>#DIV/0!</v>
      </c>
      <c r="K13" s="45" t="s">
        <v>56</v>
      </c>
      <c r="L13" s="19" t="e">
        <f t="shared" si="0"/>
        <v>#DIV/0!</v>
      </c>
    </row>
    <row r="14" spans="1:12" x14ac:dyDescent="0.25">
      <c r="A14" s="61"/>
      <c r="B14" s="64"/>
      <c r="C14" s="67"/>
      <c r="D14" s="10" t="s">
        <v>12</v>
      </c>
      <c r="E14" s="11">
        <v>3842329.79</v>
      </c>
      <c r="F14" s="11">
        <v>0</v>
      </c>
      <c r="G14" s="17">
        <v>0</v>
      </c>
      <c r="H14" s="11"/>
      <c r="I14" s="11"/>
      <c r="J14" s="18" t="e">
        <v>#DIV/0!</v>
      </c>
      <c r="K14" s="46"/>
      <c r="L14" s="19" t="e">
        <f t="shared" si="0"/>
        <v>#DIV/0!</v>
      </c>
    </row>
    <row r="15" spans="1:12" x14ac:dyDescent="0.25">
      <c r="A15" s="62"/>
      <c r="B15" s="65"/>
      <c r="C15" s="68"/>
      <c r="D15" s="10" t="s">
        <v>13</v>
      </c>
      <c r="E15" s="11">
        <v>1341976.33</v>
      </c>
      <c r="F15" s="11">
        <v>0</v>
      </c>
      <c r="G15" s="17">
        <v>0</v>
      </c>
      <c r="H15" s="11"/>
      <c r="I15" s="11"/>
      <c r="J15" s="18" t="e">
        <v>#DIV/0!</v>
      </c>
      <c r="K15" s="47"/>
      <c r="L15" s="19" t="e">
        <f t="shared" si="0"/>
        <v>#DIV/0!</v>
      </c>
    </row>
    <row r="16" spans="1:12" ht="77.25" x14ac:dyDescent="0.25">
      <c r="A16" s="72" t="s">
        <v>23</v>
      </c>
      <c r="B16" s="8" t="s">
        <v>41</v>
      </c>
      <c r="C16" s="22"/>
      <c r="D16" s="10" t="s">
        <v>25</v>
      </c>
      <c r="E16" s="11">
        <v>3492620.21</v>
      </c>
      <c r="F16" s="11">
        <v>873155.1399999999</v>
      </c>
      <c r="G16" s="17">
        <v>0.25000002505282415</v>
      </c>
      <c r="H16" s="11">
        <v>3492620.21</v>
      </c>
      <c r="I16" s="11">
        <v>873155.1399999999</v>
      </c>
      <c r="J16" s="17">
        <v>0.25000002505282415</v>
      </c>
      <c r="K16" s="17"/>
      <c r="L16" s="19">
        <f t="shared" si="0"/>
        <v>8731551.2000000495</v>
      </c>
    </row>
    <row r="17" spans="1:12" ht="64.5" x14ac:dyDescent="0.25">
      <c r="A17" s="69" t="s">
        <v>24</v>
      </c>
      <c r="B17" s="63" t="s">
        <v>41</v>
      </c>
      <c r="C17" s="34" t="s">
        <v>26</v>
      </c>
      <c r="D17" s="6" t="s">
        <v>27</v>
      </c>
      <c r="E17" s="7">
        <v>3492620.21</v>
      </c>
      <c r="F17" s="7">
        <v>873155.1399999999</v>
      </c>
      <c r="G17" s="17">
        <v>0.25000002505282415</v>
      </c>
      <c r="H17" s="7">
        <v>3492620.21</v>
      </c>
      <c r="I17" s="7">
        <v>873155.1399999999</v>
      </c>
      <c r="J17" s="17">
        <v>0.25000002505282415</v>
      </c>
      <c r="K17" s="7"/>
      <c r="L17" s="19">
        <f t="shared" si="0"/>
        <v>8731551.2000000495</v>
      </c>
    </row>
    <row r="18" spans="1:12" ht="15.75" customHeight="1" x14ac:dyDescent="0.25">
      <c r="A18" s="70"/>
      <c r="B18" s="64"/>
      <c r="C18" s="35"/>
      <c r="D18" s="10" t="s">
        <v>14</v>
      </c>
      <c r="E18" s="11">
        <v>3283063</v>
      </c>
      <c r="F18" s="11">
        <v>820765.83</v>
      </c>
      <c r="G18" s="17">
        <v>0.25000002436748853</v>
      </c>
      <c r="H18" s="11">
        <v>3283063</v>
      </c>
      <c r="I18" s="11">
        <v>820765.83</v>
      </c>
      <c r="J18" s="18">
        <v>0.25000002436748853</v>
      </c>
      <c r="K18" s="45" t="s">
        <v>57</v>
      </c>
      <c r="L18" s="19">
        <f t="shared" si="0"/>
        <v>8207658.1600000486</v>
      </c>
    </row>
    <row r="19" spans="1:12" x14ac:dyDescent="0.25">
      <c r="A19" s="70"/>
      <c r="B19" s="64"/>
      <c r="C19" s="35"/>
      <c r="D19" s="10" t="s">
        <v>12</v>
      </c>
      <c r="E19" s="11">
        <v>209557.21</v>
      </c>
      <c r="F19" s="11">
        <v>52389.31</v>
      </c>
      <c r="G19" s="17">
        <v>0.25000003578974928</v>
      </c>
      <c r="H19" s="11">
        <v>209557.21</v>
      </c>
      <c r="I19" s="11">
        <v>52389.31</v>
      </c>
      <c r="J19" s="18">
        <v>0.25000003578974928</v>
      </c>
      <c r="K19" s="46"/>
      <c r="L19" s="19">
        <f t="shared" si="0"/>
        <v>523893.54000007157</v>
      </c>
    </row>
    <row r="20" spans="1:12" ht="25.5" x14ac:dyDescent="0.25">
      <c r="A20" s="70"/>
      <c r="B20" s="64"/>
      <c r="C20" s="35" t="s">
        <v>58</v>
      </c>
      <c r="D20" s="10" t="s">
        <v>14</v>
      </c>
      <c r="E20" s="11">
        <v>273588.58</v>
      </c>
      <c r="F20" s="11">
        <v>68397.149999999994</v>
      </c>
      <c r="G20" s="17">
        <v>0.25000001827561658</v>
      </c>
      <c r="H20" s="11">
        <v>273588.58</v>
      </c>
      <c r="I20" s="11">
        <v>68397.149999999994</v>
      </c>
      <c r="J20" s="18">
        <v>0.25000001827561658</v>
      </c>
      <c r="K20" s="48"/>
      <c r="L20" s="19">
        <f t="shared" si="0"/>
        <v>683971.96000003652</v>
      </c>
    </row>
    <row r="21" spans="1:12" x14ac:dyDescent="0.25">
      <c r="A21" s="70"/>
      <c r="B21" s="64"/>
      <c r="C21" s="35" t="s">
        <v>15</v>
      </c>
      <c r="D21" s="10" t="s">
        <v>14</v>
      </c>
      <c r="E21" s="11">
        <v>273588.58</v>
      </c>
      <c r="F21" s="11">
        <v>68397.149999999994</v>
      </c>
      <c r="G21" s="17">
        <v>0.25000001827561658</v>
      </c>
      <c r="H21" s="11">
        <v>273588.58</v>
      </c>
      <c r="I21" s="11">
        <v>68397.149999999994</v>
      </c>
      <c r="J21" s="18">
        <v>0.25000001827561658</v>
      </c>
      <c r="K21" s="48"/>
      <c r="L21" s="19">
        <f t="shared" si="0"/>
        <v>683971.96000003652</v>
      </c>
    </row>
    <row r="22" spans="1:12" x14ac:dyDescent="0.25">
      <c r="A22" s="70"/>
      <c r="B22" s="64"/>
      <c r="C22" s="35" t="s">
        <v>59</v>
      </c>
      <c r="D22" s="10" t="s">
        <v>14</v>
      </c>
      <c r="E22" s="11">
        <v>273588.58</v>
      </c>
      <c r="F22" s="11">
        <v>68397.149999999994</v>
      </c>
      <c r="G22" s="17">
        <v>0.25000001827561658</v>
      </c>
      <c r="H22" s="11">
        <v>273588.58</v>
      </c>
      <c r="I22" s="11">
        <v>68397.149999999994</v>
      </c>
      <c r="J22" s="18">
        <v>0.25000001827561658</v>
      </c>
      <c r="K22" s="48"/>
      <c r="L22" s="19">
        <f t="shared" si="0"/>
        <v>683971.96000003652</v>
      </c>
    </row>
    <row r="23" spans="1:12" x14ac:dyDescent="0.25">
      <c r="A23" s="70"/>
      <c r="B23" s="64"/>
      <c r="C23" s="35" t="s">
        <v>60</v>
      </c>
      <c r="D23" s="10" t="s">
        <v>14</v>
      </c>
      <c r="E23" s="11">
        <v>136794.31</v>
      </c>
      <c r="F23" s="11">
        <v>34198.589999999997</v>
      </c>
      <c r="G23" s="17">
        <v>0.25000009137806972</v>
      </c>
      <c r="H23" s="11">
        <v>136794.31</v>
      </c>
      <c r="I23" s="11">
        <v>34198.589999999997</v>
      </c>
      <c r="J23" s="18">
        <v>0.25000009137806972</v>
      </c>
      <c r="K23" s="48"/>
      <c r="L23" s="19">
        <f t="shared" si="0"/>
        <v>341986.3000001827</v>
      </c>
    </row>
    <row r="24" spans="1:12" x14ac:dyDescent="0.25">
      <c r="A24" s="70"/>
      <c r="B24" s="64"/>
      <c r="C24" s="35" t="s">
        <v>61</v>
      </c>
      <c r="D24" s="10" t="s">
        <v>14</v>
      </c>
      <c r="E24" s="11">
        <v>273588.58</v>
      </c>
      <c r="F24" s="11">
        <v>68397.149999999994</v>
      </c>
      <c r="G24" s="17">
        <v>0.25000001827561658</v>
      </c>
      <c r="H24" s="11">
        <v>273588.58</v>
      </c>
      <c r="I24" s="11">
        <v>68397.149999999994</v>
      </c>
      <c r="J24" s="18">
        <v>0.25000001827561658</v>
      </c>
      <c r="K24" s="48"/>
      <c r="L24" s="19">
        <f t="shared" si="0"/>
        <v>683971.96000003652</v>
      </c>
    </row>
    <row r="25" spans="1:12" x14ac:dyDescent="0.25">
      <c r="A25" s="70"/>
      <c r="B25" s="64"/>
      <c r="C25" s="35" t="s">
        <v>62</v>
      </c>
      <c r="D25" s="10" t="s">
        <v>14</v>
      </c>
      <c r="E25" s="11">
        <v>273588.58</v>
      </c>
      <c r="F25" s="11">
        <v>68397.149999999994</v>
      </c>
      <c r="G25" s="17">
        <v>0.25000001827561658</v>
      </c>
      <c r="H25" s="11">
        <v>273588.58</v>
      </c>
      <c r="I25" s="11">
        <v>68397.149999999994</v>
      </c>
      <c r="J25" s="18">
        <v>0.25000001827561658</v>
      </c>
      <c r="K25" s="48"/>
      <c r="L25" s="19">
        <f t="shared" si="0"/>
        <v>683971.96000003652</v>
      </c>
    </row>
    <row r="26" spans="1:12" x14ac:dyDescent="0.25">
      <c r="A26" s="70"/>
      <c r="B26" s="64"/>
      <c r="C26" s="35" t="s">
        <v>63</v>
      </c>
      <c r="D26" s="10" t="s">
        <v>14</v>
      </c>
      <c r="E26" s="11">
        <v>136794.31</v>
      </c>
      <c r="F26" s="11">
        <v>34198.589999999997</v>
      </c>
      <c r="G26" s="17">
        <v>0.25000009137806972</v>
      </c>
      <c r="H26" s="11">
        <v>136794.31</v>
      </c>
      <c r="I26" s="11">
        <v>34198.589999999997</v>
      </c>
      <c r="J26" s="18">
        <v>0.25000009137806972</v>
      </c>
      <c r="K26" s="48"/>
      <c r="L26" s="19">
        <f t="shared" si="0"/>
        <v>341986.3000001827</v>
      </c>
    </row>
    <row r="27" spans="1:12" x14ac:dyDescent="0.25">
      <c r="A27" s="70"/>
      <c r="B27" s="64"/>
      <c r="C27" s="35" t="s">
        <v>64</v>
      </c>
      <c r="D27" s="10" t="s">
        <v>14</v>
      </c>
      <c r="E27" s="11">
        <v>273588.58</v>
      </c>
      <c r="F27" s="11">
        <v>68397.149999999994</v>
      </c>
      <c r="G27" s="17">
        <v>0.25000001827561658</v>
      </c>
      <c r="H27" s="11">
        <v>273588.58</v>
      </c>
      <c r="I27" s="11">
        <v>68397.149999999994</v>
      </c>
      <c r="J27" s="18">
        <v>0.25000001827561658</v>
      </c>
      <c r="K27" s="48"/>
      <c r="L27" s="19">
        <f t="shared" si="0"/>
        <v>683971.96000003652</v>
      </c>
    </row>
    <row r="28" spans="1:12" x14ac:dyDescent="0.25">
      <c r="A28" s="70"/>
      <c r="B28" s="64"/>
      <c r="C28" s="35" t="s">
        <v>32</v>
      </c>
      <c r="D28" s="10" t="s">
        <v>14</v>
      </c>
      <c r="E28" s="11">
        <v>273588.58</v>
      </c>
      <c r="F28" s="11">
        <v>68397.149999999994</v>
      </c>
      <c r="G28" s="17">
        <v>0.25000001827561658</v>
      </c>
      <c r="H28" s="11">
        <v>273588.58</v>
      </c>
      <c r="I28" s="11">
        <v>68397.149999999994</v>
      </c>
      <c r="J28" s="18">
        <v>0.25000001827561658</v>
      </c>
      <c r="K28" s="48"/>
      <c r="L28" s="19">
        <f t="shared" si="0"/>
        <v>683971.96000003652</v>
      </c>
    </row>
    <row r="29" spans="1:12" ht="38.25" x14ac:dyDescent="0.25">
      <c r="A29" s="70"/>
      <c r="B29" s="64"/>
      <c r="C29" s="35" t="s">
        <v>65</v>
      </c>
      <c r="D29" s="10" t="s">
        <v>14</v>
      </c>
      <c r="E29" s="11">
        <v>273588.58</v>
      </c>
      <c r="F29" s="11">
        <v>68397.149999999994</v>
      </c>
      <c r="G29" s="17">
        <v>0.25000001827561658</v>
      </c>
      <c r="H29" s="11">
        <v>273588.58</v>
      </c>
      <c r="I29" s="11">
        <v>68397.149999999994</v>
      </c>
      <c r="J29" s="18">
        <v>0.25000001827561658</v>
      </c>
      <c r="K29" s="48"/>
      <c r="L29" s="19">
        <f t="shared" si="0"/>
        <v>683971.96000003652</v>
      </c>
    </row>
    <row r="30" spans="1:12" x14ac:dyDescent="0.25">
      <c r="A30" s="70"/>
      <c r="B30" s="64"/>
      <c r="C30" s="35" t="s">
        <v>66</v>
      </c>
      <c r="D30" s="10" t="s">
        <v>14</v>
      </c>
      <c r="E30" s="11">
        <v>273588.58</v>
      </c>
      <c r="F30" s="11">
        <v>68397.149999999994</v>
      </c>
      <c r="G30" s="17">
        <v>0.25000001827561658</v>
      </c>
      <c r="H30" s="11">
        <v>273588.58</v>
      </c>
      <c r="I30" s="11">
        <v>68397.149999999994</v>
      </c>
      <c r="J30" s="18">
        <v>0.25000001827561658</v>
      </c>
      <c r="K30" s="48"/>
      <c r="L30" s="19">
        <f t="shared" si="0"/>
        <v>683971.96000003652</v>
      </c>
    </row>
    <row r="31" spans="1:12" x14ac:dyDescent="0.25">
      <c r="A31" s="70"/>
      <c r="B31" s="64"/>
      <c r="C31" s="35" t="s">
        <v>67</v>
      </c>
      <c r="D31" s="10" t="s">
        <v>14</v>
      </c>
      <c r="E31" s="11">
        <v>273588.58</v>
      </c>
      <c r="F31" s="11">
        <v>68397.149999999994</v>
      </c>
      <c r="G31" s="17">
        <v>0.25000001827561658</v>
      </c>
      <c r="H31" s="11">
        <v>273588.58</v>
      </c>
      <c r="I31" s="11">
        <v>68397.149999999994</v>
      </c>
      <c r="J31" s="18">
        <v>0.25000001827561658</v>
      </c>
      <c r="K31" s="48"/>
      <c r="L31" s="19">
        <f t="shared" si="0"/>
        <v>683971.96000003652</v>
      </c>
    </row>
    <row r="32" spans="1:12" x14ac:dyDescent="0.25">
      <c r="A32" s="70"/>
      <c r="B32" s="64"/>
      <c r="C32" s="35" t="s">
        <v>68</v>
      </c>
      <c r="D32" s="10" t="s">
        <v>14</v>
      </c>
      <c r="E32" s="11">
        <v>273588.58</v>
      </c>
      <c r="F32" s="11">
        <v>68397.149999999994</v>
      </c>
      <c r="G32" s="17">
        <v>0.25000001827561658</v>
      </c>
      <c r="H32" s="11">
        <v>273588.58</v>
      </c>
      <c r="I32" s="11">
        <v>68397.149999999994</v>
      </c>
      <c r="J32" s="18">
        <v>0.25000001827561658</v>
      </c>
      <c r="K32" s="48"/>
      <c r="L32" s="19">
        <f t="shared" si="0"/>
        <v>683971.96000003652</v>
      </c>
    </row>
    <row r="33" spans="1:12" ht="25.5" x14ac:dyDescent="0.25">
      <c r="A33" s="70"/>
      <c r="B33" s="64"/>
      <c r="C33" s="35" t="s">
        <v>58</v>
      </c>
      <c r="D33" s="10" t="s">
        <v>12</v>
      </c>
      <c r="E33" s="11">
        <v>17463.099999999999</v>
      </c>
      <c r="F33" s="11">
        <v>4365.78</v>
      </c>
      <c r="G33" s="17">
        <v>0.25000028631800769</v>
      </c>
      <c r="H33" s="11">
        <v>17463.099999999999</v>
      </c>
      <c r="I33" s="11">
        <v>4365.78</v>
      </c>
      <c r="J33" s="18">
        <v>0.25000028631800769</v>
      </c>
      <c r="K33" s="48"/>
      <c r="L33" s="19">
        <f t="shared" si="0"/>
        <v>43658.260000572627</v>
      </c>
    </row>
    <row r="34" spans="1:12" x14ac:dyDescent="0.25">
      <c r="A34" s="70"/>
      <c r="B34" s="64"/>
      <c r="C34" s="35" t="s">
        <v>15</v>
      </c>
      <c r="D34" s="10" t="s">
        <v>12</v>
      </c>
      <c r="E34" s="11">
        <v>17463.099999999999</v>
      </c>
      <c r="F34" s="11">
        <v>4365.7700000000004</v>
      </c>
      <c r="G34" s="17">
        <v>0.24999971368199236</v>
      </c>
      <c r="H34" s="11">
        <v>17463.099999999999</v>
      </c>
      <c r="I34" s="11">
        <v>4365.7700000000004</v>
      </c>
      <c r="J34" s="18">
        <v>0.24999971368199236</v>
      </c>
      <c r="K34" s="48"/>
      <c r="L34" s="19">
        <f t="shared" si="0"/>
        <v>43658.239999427366</v>
      </c>
    </row>
    <row r="35" spans="1:12" x14ac:dyDescent="0.25">
      <c r="A35" s="70"/>
      <c r="B35" s="64"/>
      <c r="C35" s="35" t="s">
        <v>59</v>
      </c>
      <c r="D35" s="10" t="s">
        <v>12</v>
      </c>
      <c r="E35" s="11">
        <v>17463.099999999999</v>
      </c>
      <c r="F35" s="11">
        <v>4365.7700000000004</v>
      </c>
      <c r="G35" s="17">
        <v>0.24999971368199236</v>
      </c>
      <c r="H35" s="11">
        <v>17463.099999999999</v>
      </c>
      <c r="I35" s="11">
        <v>4365.7700000000004</v>
      </c>
      <c r="J35" s="18">
        <v>0.24999971368199236</v>
      </c>
      <c r="K35" s="48"/>
      <c r="L35" s="19">
        <f t="shared" si="0"/>
        <v>43658.239999427366</v>
      </c>
    </row>
    <row r="36" spans="1:12" x14ac:dyDescent="0.25">
      <c r="A36" s="70"/>
      <c r="B36" s="64"/>
      <c r="C36" s="35" t="s">
        <v>60</v>
      </c>
      <c r="D36" s="10" t="s">
        <v>12</v>
      </c>
      <c r="E36" s="11">
        <v>8731.56</v>
      </c>
      <c r="F36" s="11">
        <v>2182.89</v>
      </c>
      <c r="G36" s="17">
        <v>0.25</v>
      </c>
      <c r="H36" s="11">
        <v>8731.56</v>
      </c>
      <c r="I36" s="11">
        <v>2182.89</v>
      </c>
      <c r="J36" s="18">
        <v>0.25</v>
      </c>
      <c r="K36" s="48"/>
      <c r="L36" s="19">
        <f t="shared" si="0"/>
        <v>21829.399999999998</v>
      </c>
    </row>
    <row r="37" spans="1:12" x14ac:dyDescent="0.25">
      <c r="A37" s="70"/>
      <c r="B37" s="64"/>
      <c r="C37" s="35" t="s">
        <v>61</v>
      </c>
      <c r="D37" s="10" t="s">
        <v>12</v>
      </c>
      <c r="E37" s="11">
        <v>17463.099999999999</v>
      </c>
      <c r="F37" s="11">
        <v>4365.7700000000004</v>
      </c>
      <c r="G37" s="17">
        <v>0.24999971368199236</v>
      </c>
      <c r="H37" s="11">
        <v>17463.099999999999</v>
      </c>
      <c r="I37" s="11">
        <v>4365.7700000000004</v>
      </c>
      <c r="J37" s="18">
        <v>0.24999971368199236</v>
      </c>
      <c r="K37" s="48"/>
      <c r="L37" s="19">
        <f t="shared" si="0"/>
        <v>43658.239999427366</v>
      </c>
    </row>
    <row r="38" spans="1:12" x14ac:dyDescent="0.25">
      <c r="A38" s="70"/>
      <c r="B38" s="64"/>
      <c r="C38" s="35" t="s">
        <v>62</v>
      </c>
      <c r="D38" s="10" t="s">
        <v>12</v>
      </c>
      <c r="E38" s="11">
        <v>17463.099999999999</v>
      </c>
      <c r="F38" s="11">
        <v>4365.7700000000004</v>
      </c>
      <c r="G38" s="17">
        <v>0.24999971368199236</v>
      </c>
      <c r="H38" s="11">
        <v>17463.099999999999</v>
      </c>
      <c r="I38" s="11">
        <v>4365.7700000000004</v>
      </c>
      <c r="J38" s="18">
        <v>0.24999971368199236</v>
      </c>
      <c r="K38" s="48"/>
      <c r="L38" s="19">
        <f t="shared" si="0"/>
        <v>43658.239999427366</v>
      </c>
    </row>
    <row r="39" spans="1:12" x14ac:dyDescent="0.25">
      <c r="A39" s="70"/>
      <c r="B39" s="64"/>
      <c r="C39" s="35" t="s">
        <v>63</v>
      </c>
      <c r="D39" s="10" t="s">
        <v>12</v>
      </c>
      <c r="E39" s="11">
        <v>8731.5499999999993</v>
      </c>
      <c r="F39" s="11">
        <v>2182.94</v>
      </c>
      <c r="G39" s="17">
        <v>0.25000601267816142</v>
      </c>
      <c r="H39" s="11">
        <v>8731.5499999999993</v>
      </c>
      <c r="I39" s="11">
        <v>2182.94</v>
      </c>
      <c r="J39" s="18">
        <v>0.25000601267816142</v>
      </c>
      <c r="K39" s="48"/>
      <c r="L39" s="19">
        <f t="shared" si="0"/>
        <v>21829.480012025353</v>
      </c>
    </row>
    <row r="40" spans="1:12" x14ac:dyDescent="0.25">
      <c r="A40" s="70"/>
      <c r="B40" s="64"/>
      <c r="C40" s="35" t="s">
        <v>64</v>
      </c>
      <c r="D40" s="10" t="s">
        <v>12</v>
      </c>
      <c r="E40" s="11">
        <v>17463.099999999999</v>
      </c>
      <c r="F40" s="11">
        <v>4365.7700000000004</v>
      </c>
      <c r="G40" s="17">
        <v>0.24999971368199236</v>
      </c>
      <c r="H40" s="11">
        <v>17463.099999999999</v>
      </c>
      <c r="I40" s="11">
        <v>4365.7700000000004</v>
      </c>
      <c r="J40" s="18">
        <v>0.24999971368199236</v>
      </c>
      <c r="K40" s="48"/>
      <c r="L40" s="19">
        <f t="shared" si="0"/>
        <v>43658.239999427366</v>
      </c>
    </row>
    <row r="41" spans="1:12" x14ac:dyDescent="0.25">
      <c r="A41" s="70"/>
      <c r="B41" s="64"/>
      <c r="C41" s="35" t="s">
        <v>32</v>
      </c>
      <c r="D41" s="10" t="s">
        <v>12</v>
      </c>
      <c r="E41" s="11">
        <v>17463.099999999999</v>
      </c>
      <c r="F41" s="11">
        <v>4365.7700000000004</v>
      </c>
      <c r="G41" s="17">
        <v>0.24999971368199236</v>
      </c>
      <c r="H41" s="11">
        <v>17463.099999999999</v>
      </c>
      <c r="I41" s="11">
        <v>4365.7700000000004</v>
      </c>
      <c r="J41" s="18">
        <v>0.24999971368199236</v>
      </c>
      <c r="K41" s="48"/>
      <c r="L41" s="19">
        <f t="shared" si="0"/>
        <v>43658.239999427366</v>
      </c>
    </row>
    <row r="42" spans="1:12" ht="38.25" x14ac:dyDescent="0.25">
      <c r="A42" s="70"/>
      <c r="B42" s="64"/>
      <c r="C42" s="35" t="s">
        <v>65</v>
      </c>
      <c r="D42" s="10" t="s">
        <v>12</v>
      </c>
      <c r="E42" s="11">
        <v>17463.099999999999</v>
      </c>
      <c r="F42" s="11">
        <v>4365.7700000000004</v>
      </c>
      <c r="G42" s="17">
        <v>0.24999971368199236</v>
      </c>
      <c r="H42" s="11">
        <v>17463.099999999999</v>
      </c>
      <c r="I42" s="11">
        <v>4365.7700000000004</v>
      </c>
      <c r="J42" s="18">
        <v>0.24999971368199236</v>
      </c>
      <c r="K42" s="48"/>
      <c r="L42" s="19">
        <f t="shared" si="0"/>
        <v>43658.239999427366</v>
      </c>
    </row>
    <row r="43" spans="1:12" x14ac:dyDescent="0.25">
      <c r="A43" s="70"/>
      <c r="B43" s="64"/>
      <c r="C43" s="35" t="s">
        <v>66</v>
      </c>
      <c r="D43" s="10" t="s">
        <v>12</v>
      </c>
      <c r="E43" s="11">
        <v>17463.099999999999</v>
      </c>
      <c r="F43" s="11">
        <v>4365.7700000000004</v>
      </c>
      <c r="G43" s="17">
        <v>0.24999971368199236</v>
      </c>
      <c r="H43" s="11">
        <v>17463.099999999999</v>
      </c>
      <c r="I43" s="11">
        <v>4365.7700000000004</v>
      </c>
      <c r="J43" s="18">
        <v>0.24999971368199236</v>
      </c>
      <c r="K43" s="48"/>
      <c r="L43" s="19">
        <f t="shared" si="0"/>
        <v>43658.239999427366</v>
      </c>
    </row>
    <row r="44" spans="1:12" x14ac:dyDescent="0.25">
      <c r="A44" s="70"/>
      <c r="B44" s="64"/>
      <c r="C44" s="35" t="s">
        <v>67</v>
      </c>
      <c r="D44" s="10" t="s">
        <v>12</v>
      </c>
      <c r="E44" s="11">
        <v>17463.099999999999</v>
      </c>
      <c r="F44" s="11">
        <v>4365.7700000000004</v>
      </c>
      <c r="G44" s="17">
        <v>0.24999971368199236</v>
      </c>
      <c r="H44" s="11">
        <v>17463.099999999999</v>
      </c>
      <c r="I44" s="11">
        <v>4365.7700000000004</v>
      </c>
      <c r="J44" s="18">
        <v>0.24999971368199236</v>
      </c>
      <c r="K44" s="48"/>
      <c r="L44" s="19">
        <f t="shared" si="0"/>
        <v>43658.239999427366</v>
      </c>
    </row>
    <row r="45" spans="1:12" x14ac:dyDescent="0.25">
      <c r="A45" s="71"/>
      <c r="B45" s="65"/>
      <c r="C45" s="35" t="s">
        <v>68</v>
      </c>
      <c r="D45" s="10" t="s">
        <v>12</v>
      </c>
      <c r="E45" s="11">
        <v>17463.099999999999</v>
      </c>
      <c r="F45" s="11">
        <v>4365.7700000000004</v>
      </c>
      <c r="G45" s="17">
        <v>0.24999971368199236</v>
      </c>
      <c r="H45" s="11">
        <v>17463.099999999999</v>
      </c>
      <c r="I45" s="11">
        <v>4365.7700000000004</v>
      </c>
      <c r="J45" s="18">
        <v>0.24999971368199236</v>
      </c>
      <c r="K45" s="48"/>
      <c r="L45" s="19">
        <f t="shared" si="0"/>
        <v>43658.239999427366</v>
      </c>
    </row>
    <row r="46" spans="1:12" ht="22.5" x14ac:dyDescent="0.25">
      <c r="A46" s="30" t="s">
        <v>42</v>
      </c>
      <c r="B46" s="8" t="s">
        <v>41</v>
      </c>
      <c r="C46" s="22"/>
      <c r="D46" s="10" t="s">
        <v>43</v>
      </c>
      <c r="E46" s="11">
        <v>37107000</v>
      </c>
      <c r="F46" s="11">
        <v>8808030</v>
      </c>
      <c r="G46" s="17">
        <v>0.23736842105263159</v>
      </c>
      <c r="H46" s="11">
        <v>37107000</v>
      </c>
      <c r="I46" s="11">
        <v>8808030</v>
      </c>
      <c r="J46" s="17">
        <v>0.23736842105263159</v>
      </c>
      <c r="K46" s="17"/>
      <c r="L46" s="19">
        <f t="shared" si="0"/>
        <v>91830060.47473684</v>
      </c>
    </row>
    <row r="47" spans="1:12" ht="64.5" x14ac:dyDescent="0.25">
      <c r="A47" s="73" t="s">
        <v>44</v>
      </c>
      <c r="B47" s="76" t="s">
        <v>41</v>
      </c>
      <c r="C47" s="34" t="s">
        <v>26</v>
      </c>
      <c r="D47" s="6" t="s">
        <v>45</v>
      </c>
      <c r="E47" s="7">
        <v>1015560</v>
      </c>
      <c r="F47" s="7">
        <v>253890</v>
      </c>
      <c r="G47" s="17">
        <v>0.25</v>
      </c>
      <c r="H47" s="7">
        <v>1015560</v>
      </c>
      <c r="I47" s="7">
        <v>253890</v>
      </c>
      <c r="J47" s="17">
        <v>0.25</v>
      </c>
      <c r="K47" s="7"/>
      <c r="L47" s="19">
        <f t="shared" si="0"/>
        <v>2538900.5</v>
      </c>
    </row>
    <row r="48" spans="1:12" ht="18" customHeight="1" x14ac:dyDescent="0.25">
      <c r="A48" s="74"/>
      <c r="B48" s="77"/>
      <c r="C48" s="35"/>
      <c r="D48" s="10" t="s">
        <v>14</v>
      </c>
      <c r="E48" s="11">
        <v>1015560</v>
      </c>
      <c r="F48" s="11">
        <v>253890</v>
      </c>
      <c r="G48" s="17">
        <v>0.25</v>
      </c>
      <c r="H48" s="11">
        <v>1015560</v>
      </c>
      <c r="I48" s="11">
        <v>253890</v>
      </c>
      <c r="J48" s="18">
        <v>0.25</v>
      </c>
      <c r="K48" s="45" t="s">
        <v>69</v>
      </c>
      <c r="L48" s="19">
        <f t="shared" si="0"/>
        <v>2538900.5</v>
      </c>
    </row>
    <row r="49" spans="1:12" ht="25.5" x14ac:dyDescent="0.25">
      <c r="A49" s="74"/>
      <c r="B49" s="77"/>
      <c r="C49" s="35" t="s">
        <v>58</v>
      </c>
      <c r="D49" s="10" t="s">
        <v>14</v>
      </c>
      <c r="E49" s="11">
        <v>78120</v>
      </c>
      <c r="F49" s="11">
        <v>19530</v>
      </c>
      <c r="G49" s="17">
        <v>0.25</v>
      </c>
      <c r="H49" s="11">
        <v>78120</v>
      </c>
      <c r="I49" s="11">
        <v>19530</v>
      </c>
      <c r="J49" s="18">
        <v>0.25</v>
      </c>
      <c r="K49" s="48"/>
      <c r="L49" s="19">
        <f t="shared" si="0"/>
        <v>195300.5</v>
      </c>
    </row>
    <row r="50" spans="1:12" x14ac:dyDescent="0.25">
      <c r="A50" s="74"/>
      <c r="B50" s="77"/>
      <c r="C50" s="35" t="s">
        <v>15</v>
      </c>
      <c r="D50" s="10" t="s">
        <v>14</v>
      </c>
      <c r="E50" s="11">
        <v>78120</v>
      </c>
      <c r="F50" s="11">
        <v>19530</v>
      </c>
      <c r="G50" s="17">
        <v>0.25</v>
      </c>
      <c r="H50" s="11">
        <v>78120</v>
      </c>
      <c r="I50" s="11">
        <v>19530</v>
      </c>
      <c r="J50" s="18">
        <v>0.25</v>
      </c>
      <c r="K50" s="48"/>
      <c r="L50" s="19">
        <f t="shared" si="0"/>
        <v>195300.5</v>
      </c>
    </row>
    <row r="51" spans="1:12" x14ac:dyDescent="0.25">
      <c r="A51" s="74"/>
      <c r="B51" s="77"/>
      <c r="C51" s="35" t="s">
        <v>59</v>
      </c>
      <c r="D51" s="10" t="s">
        <v>14</v>
      </c>
      <c r="E51" s="11">
        <v>78120</v>
      </c>
      <c r="F51" s="11">
        <v>19530</v>
      </c>
      <c r="G51" s="17">
        <v>0.25</v>
      </c>
      <c r="H51" s="11">
        <v>78120</v>
      </c>
      <c r="I51" s="11">
        <v>19530</v>
      </c>
      <c r="J51" s="18">
        <v>0.25</v>
      </c>
      <c r="K51" s="48"/>
      <c r="L51" s="19">
        <f t="shared" si="0"/>
        <v>195300.5</v>
      </c>
    </row>
    <row r="52" spans="1:12" x14ac:dyDescent="0.25">
      <c r="A52" s="74"/>
      <c r="B52" s="77"/>
      <c r="C52" s="35" t="s">
        <v>60</v>
      </c>
      <c r="D52" s="10" t="s">
        <v>14</v>
      </c>
      <c r="E52" s="11">
        <v>78120</v>
      </c>
      <c r="F52" s="11">
        <v>19530</v>
      </c>
      <c r="G52" s="17">
        <v>0.25</v>
      </c>
      <c r="H52" s="11">
        <v>78120</v>
      </c>
      <c r="I52" s="11">
        <v>19530</v>
      </c>
      <c r="J52" s="18">
        <v>0.25</v>
      </c>
      <c r="K52" s="48"/>
      <c r="L52" s="19">
        <f t="shared" si="0"/>
        <v>195300.5</v>
      </c>
    </row>
    <row r="53" spans="1:12" ht="15" customHeight="1" x14ac:dyDescent="0.25">
      <c r="A53" s="74"/>
      <c r="B53" s="77"/>
      <c r="C53" s="35" t="s">
        <v>61</v>
      </c>
      <c r="D53" s="10" t="s">
        <v>14</v>
      </c>
      <c r="E53" s="11">
        <v>78120</v>
      </c>
      <c r="F53" s="11">
        <v>19530</v>
      </c>
      <c r="G53" s="17">
        <v>0.25</v>
      </c>
      <c r="H53" s="11">
        <v>78120</v>
      </c>
      <c r="I53" s="11">
        <v>19530</v>
      </c>
      <c r="J53" s="18">
        <v>0.25</v>
      </c>
      <c r="K53" s="48"/>
      <c r="L53" s="19">
        <f t="shared" si="0"/>
        <v>195300.5</v>
      </c>
    </row>
    <row r="54" spans="1:12" ht="15" customHeight="1" x14ac:dyDescent="0.25">
      <c r="A54" s="74"/>
      <c r="B54" s="77"/>
      <c r="C54" s="35" t="s">
        <v>62</v>
      </c>
      <c r="D54" s="10" t="s">
        <v>14</v>
      </c>
      <c r="E54" s="11">
        <v>78120</v>
      </c>
      <c r="F54" s="11">
        <v>19530</v>
      </c>
      <c r="G54" s="17">
        <v>0.25</v>
      </c>
      <c r="H54" s="11">
        <v>78120</v>
      </c>
      <c r="I54" s="11">
        <v>19530</v>
      </c>
      <c r="J54" s="18">
        <v>0.25</v>
      </c>
      <c r="K54" s="48"/>
      <c r="L54" s="19">
        <f t="shared" si="0"/>
        <v>195300.5</v>
      </c>
    </row>
    <row r="55" spans="1:12" x14ac:dyDescent="0.25">
      <c r="A55" s="74"/>
      <c r="B55" s="77"/>
      <c r="C55" s="35" t="s">
        <v>63</v>
      </c>
      <c r="D55" s="10" t="s">
        <v>14</v>
      </c>
      <c r="E55" s="11">
        <v>78120</v>
      </c>
      <c r="F55" s="11">
        <v>19530</v>
      </c>
      <c r="G55" s="17">
        <v>0.25</v>
      </c>
      <c r="H55" s="11">
        <v>78120</v>
      </c>
      <c r="I55" s="11">
        <v>19530</v>
      </c>
      <c r="J55" s="18">
        <v>0.25</v>
      </c>
      <c r="K55" s="48"/>
      <c r="L55" s="19">
        <f t="shared" si="0"/>
        <v>195300.5</v>
      </c>
    </row>
    <row r="56" spans="1:12" x14ac:dyDescent="0.25">
      <c r="A56" s="74"/>
      <c r="B56" s="77"/>
      <c r="C56" s="35" t="s">
        <v>64</v>
      </c>
      <c r="D56" s="10" t="s">
        <v>14</v>
      </c>
      <c r="E56" s="11">
        <v>78120</v>
      </c>
      <c r="F56" s="11">
        <v>19530</v>
      </c>
      <c r="G56" s="17">
        <v>0.25</v>
      </c>
      <c r="H56" s="11">
        <v>78120</v>
      </c>
      <c r="I56" s="11">
        <v>19530</v>
      </c>
      <c r="J56" s="18">
        <v>0.25</v>
      </c>
      <c r="K56" s="48"/>
      <c r="L56" s="19">
        <f t="shared" si="0"/>
        <v>195300.5</v>
      </c>
    </row>
    <row r="57" spans="1:12" x14ac:dyDescent="0.25">
      <c r="A57" s="74"/>
      <c r="B57" s="77"/>
      <c r="C57" s="35" t="s">
        <v>32</v>
      </c>
      <c r="D57" s="10" t="s">
        <v>14</v>
      </c>
      <c r="E57" s="11">
        <v>78120</v>
      </c>
      <c r="F57" s="11">
        <v>19530</v>
      </c>
      <c r="G57" s="17">
        <v>0.25</v>
      </c>
      <c r="H57" s="11">
        <v>78120</v>
      </c>
      <c r="I57" s="11">
        <v>19530</v>
      </c>
      <c r="J57" s="18">
        <v>0.25</v>
      </c>
      <c r="K57" s="48"/>
      <c r="L57" s="19">
        <f t="shared" si="0"/>
        <v>195300.5</v>
      </c>
    </row>
    <row r="58" spans="1:12" ht="38.25" x14ac:dyDescent="0.25">
      <c r="A58" s="74"/>
      <c r="B58" s="77"/>
      <c r="C58" s="35" t="s">
        <v>65</v>
      </c>
      <c r="D58" s="10" t="s">
        <v>14</v>
      </c>
      <c r="E58" s="11">
        <v>78120</v>
      </c>
      <c r="F58" s="11">
        <v>19530</v>
      </c>
      <c r="G58" s="17">
        <v>0.25</v>
      </c>
      <c r="H58" s="11">
        <v>78120</v>
      </c>
      <c r="I58" s="11">
        <v>19530</v>
      </c>
      <c r="J58" s="18">
        <v>0.25</v>
      </c>
      <c r="K58" s="48"/>
      <c r="L58" s="19">
        <f t="shared" si="0"/>
        <v>195300.5</v>
      </c>
    </row>
    <row r="59" spans="1:12" x14ac:dyDescent="0.25">
      <c r="A59" s="74"/>
      <c r="B59" s="77"/>
      <c r="C59" s="35" t="s">
        <v>66</v>
      </c>
      <c r="D59" s="10" t="s">
        <v>14</v>
      </c>
      <c r="E59" s="11">
        <v>78120</v>
      </c>
      <c r="F59" s="11">
        <v>19530</v>
      </c>
      <c r="G59" s="17">
        <v>0.25</v>
      </c>
      <c r="H59" s="11">
        <v>78120</v>
      </c>
      <c r="I59" s="11">
        <v>19530</v>
      </c>
      <c r="J59" s="18">
        <v>0.25</v>
      </c>
      <c r="K59" s="48"/>
      <c r="L59" s="19">
        <f t="shared" si="0"/>
        <v>195300.5</v>
      </c>
    </row>
    <row r="60" spans="1:12" x14ac:dyDescent="0.25">
      <c r="A60" s="74"/>
      <c r="B60" s="77"/>
      <c r="C60" s="35" t="s">
        <v>67</v>
      </c>
      <c r="D60" s="10" t="s">
        <v>14</v>
      </c>
      <c r="E60" s="11">
        <v>78120</v>
      </c>
      <c r="F60" s="11">
        <v>19530</v>
      </c>
      <c r="G60" s="17">
        <v>0.25</v>
      </c>
      <c r="H60" s="11">
        <v>78120</v>
      </c>
      <c r="I60" s="11">
        <v>19530</v>
      </c>
      <c r="J60" s="18">
        <v>0.25</v>
      </c>
      <c r="K60" s="48"/>
      <c r="L60" s="19">
        <f t="shared" si="0"/>
        <v>195300.5</v>
      </c>
    </row>
    <row r="61" spans="1:12" x14ac:dyDescent="0.25">
      <c r="A61" s="75"/>
      <c r="B61" s="78"/>
      <c r="C61" s="35" t="s">
        <v>68</v>
      </c>
      <c r="D61" s="10" t="s">
        <v>14</v>
      </c>
      <c r="E61" s="11">
        <v>78120</v>
      </c>
      <c r="F61" s="11">
        <v>19530</v>
      </c>
      <c r="G61" s="17">
        <v>0.25</v>
      </c>
      <c r="H61" s="11">
        <v>78120</v>
      </c>
      <c r="I61" s="11">
        <v>19530</v>
      </c>
      <c r="J61" s="18">
        <v>0.25</v>
      </c>
      <c r="K61" s="48"/>
      <c r="L61" s="19">
        <f t="shared" si="0"/>
        <v>195300.5</v>
      </c>
    </row>
    <row r="62" spans="1:12" ht="128.25" x14ac:dyDescent="0.25">
      <c r="A62" s="73" t="s">
        <v>46</v>
      </c>
      <c r="B62" s="76" t="s">
        <v>41</v>
      </c>
      <c r="C62" s="34" t="s">
        <v>26</v>
      </c>
      <c r="D62" s="6" t="s">
        <v>47</v>
      </c>
      <c r="E62" s="7">
        <v>36091440</v>
      </c>
      <c r="F62" s="7">
        <v>8554140</v>
      </c>
      <c r="G62" s="17">
        <v>0.23701298701298701</v>
      </c>
      <c r="H62" s="7">
        <v>36091440</v>
      </c>
      <c r="I62" s="7">
        <v>8554140</v>
      </c>
      <c r="J62" s="17">
        <v>0.23701298701298701</v>
      </c>
      <c r="K62" s="7"/>
      <c r="L62" s="19">
        <f t="shared" si="0"/>
        <v>89291160.474025965</v>
      </c>
    </row>
    <row r="63" spans="1:12" ht="15" customHeight="1" x14ac:dyDescent="0.25">
      <c r="A63" s="74"/>
      <c r="B63" s="77"/>
      <c r="C63" s="35"/>
      <c r="D63" s="10" t="s">
        <v>14</v>
      </c>
      <c r="E63" s="11">
        <v>36091440</v>
      </c>
      <c r="F63" s="11">
        <v>8554140</v>
      </c>
      <c r="G63" s="17">
        <v>0.23701298701298701</v>
      </c>
      <c r="H63" s="11">
        <v>36091440</v>
      </c>
      <c r="I63" s="11">
        <v>8554140</v>
      </c>
      <c r="J63" s="17">
        <v>0.23701298701298701</v>
      </c>
      <c r="K63" s="49" t="s">
        <v>70</v>
      </c>
      <c r="L63" s="19">
        <f t="shared" si="0"/>
        <v>89291160.474025965</v>
      </c>
    </row>
    <row r="64" spans="1:12" ht="25.5" x14ac:dyDescent="0.25">
      <c r="A64" s="74"/>
      <c r="B64" s="77"/>
      <c r="C64" s="35" t="s">
        <v>58</v>
      </c>
      <c r="D64" s="10" t="s">
        <v>14</v>
      </c>
      <c r="E64" s="11">
        <v>3124800</v>
      </c>
      <c r="F64" s="11">
        <v>781200</v>
      </c>
      <c r="G64" s="17">
        <v>0.25</v>
      </c>
      <c r="H64" s="11">
        <v>3124800</v>
      </c>
      <c r="I64" s="11">
        <v>781200</v>
      </c>
      <c r="J64" s="18">
        <v>0.25</v>
      </c>
      <c r="K64" s="48"/>
      <c r="L64" s="19">
        <f t="shared" si="0"/>
        <v>7812000.5</v>
      </c>
    </row>
    <row r="65" spans="1:12" x14ac:dyDescent="0.25">
      <c r="A65" s="74"/>
      <c r="B65" s="77"/>
      <c r="C65" s="35" t="s">
        <v>15</v>
      </c>
      <c r="D65" s="10" t="s">
        <v>14</v>
      </c>
      <c r="E65" s="11">
        <v>3593520</v>
      </c>
      <c r="F65" s="11">
        <v>898380</v>
      </c>
      <c r="G65" s="17">
        <v>0.25</v>
      </c>
      <c r="H65" s="11">
        <v>3593520</v>
      </c>
      <c r="I65" s="11">
        <v>898380</v>
      </c>
      <c r="J65" s="18">
        <v>0.25</v>
      </c>
      <c r="K65" s="48"/>
      <c r="L65" s="19">
        <f t="shared" si="0"/>
        <v>8983800.5</v>
      </c>
    </row>
    <row r="66" spans="1:12" x14ac:dyDescent="0.25">
      <c r="A66" s="74"/>
      <c r="B66" s="77"/>
      <c r="C66" s="35" t="s">
        <v>59</v>
      </c>
      <c r="D66" s="10" t="s">
        <v>14</v>
      </c>
      <c r="E66" s="11">
        <v>3437280</v>
      </c>
      <c r="F66" s="11">
        <v>859320</v>
      </c>
      <c r="G66" s="17">
        <v>0.25</v>
      </c>
      <c r="H66" s="11">
        <v>3437280</v>
      </c>
      <c r="I66" s="11">
        <v>859320</v>
      </c>
      <c r="J66" s="18">
        <v>0.25</v>
      </c>
      <c r="K66" s="48"/>
      <c r="L66" s="19">
        <f t="shared" si="0"/>
        <v>8593200.5</v>
      </c>
    </row>
    <row r="67" spans="1:12" x14ac:dyDescent="0.25">
      <c r="A67" s="74"/>
      <c r="B67" s="77"/>
      <c r="C67" s="35" t="s">
        <v>60</v>
      </c>
      <c r="D67" s="10" t="s">
        <v>14</v>
      </c>
      <c r="E67" s="11">
        <v>1562400</v>
      </c>
      <c r="F67" s="11">
        <v>390600</v>
      </c>
      <c r="G67" s="17">
        <v>0.25</v>
      </c>
      <c r="H67" s="11">
        <v>1562400</v>
      </c>
      <c r="I67" s="11">
        <v>390600</v>
      </c>
      <c r="J67" s="18">
        <v>0.25</v>
      </c>
      <c r="K67" s="48"/>
      <c r="L67" s="19">
        <f t="shared" si="0"/>
        <v>3906000.5</v>
      </c>
    </row>
    <row r="68" spans="1:12" x14ac:dyDescent="0.25">
      <c r="A68" s="74"/>
      <c r="B68" s="77"/>
      <c r="C68" s="35" t="s">
        <v>61</v>
      </c>
      <c r="D68" s="10" t="s">
        <v>14</v>
      </c>
      <c r="E68" s="11">
        <v>3593520</v>
      </c>
      <c r="F68" s="11">
        <v>898380</v>
      </c>
      <c r="G68" s="17">
        <v>0.25</v>
      </c>
      <c r="H68" s="11">
        <v>3593520</v>
      </c>
      <c r="I68" s="11">
        <v>898380</v>
      </c>
      <c r="J68" s="18">
        <v>0.25</v>
      </c>
      <c r="K68" s="48"/>
      <c r="L68" s="19">
        <f t="shared" si="0"/>
        <v>8983800.5</v>
      </c>
    </row>
    <row r="69" spans="1:12" x14ac:dyDescent="0.25">
      <c r="A69" s="74"/>
      <c r="B69" s="77"/>
      <c r="C69" s="35" t="s">
        <v>62</v>
      </c>
      <c r="D69" s="10" t="s">
        <v>14</v>
      </c>
      <c r="E69" s="11">
        <v>1874880</v>
      </c>
      <c r="F69" s="11">
        <v>468720</v>
      </c>
      <c r="G69" s="17">
        <v>0.25</v>
      </c>
      <c r="H69" s="11">
        <v>1874880</v>
      </c>
      <c r="I69" s="11">
        <v>468720</v>
      </c>
      <c r="J69" s="18">
        <v>0.25</v>
      </c>
      <c r="K69" s="48"/>
      <c r="L69" s="19">
        <f t="shared" si="0"/>
        <v>4687200.5</v>
      </c>
    </row>
    <row r="70" spans="1:12" x14ac:dyDescent="0.25">
      <c r="A70" s="74"/>
      <c r="B70" s="77"/>
      <c r="C70" s="35" t="s">
        <v>63</v>
      </c>
      <c r="D70" s="10" t="s">
        <v>14</v>
      </c>
      <c r="E70" s="11">
        <v>1406160</v>
      </c>
      <c r="F70" s="11">
        <v>351540</v>
      </c>
      <c r="G70" s="17">
        <v>0.25</v>
      </c>
      <c r="H70" s="11">
        <v>1406160</v>
      </c>
      <c r="I70" s="11">
        <v>351540</v>
      </c>
      <c r="J70" s="18">
        <v>0.25</v>
      </c>
      <c r="K70" s="48"/>
      <c r="L70" s="19">
        <f t="shared" si="0"/>
        <v>3515400.5</v>
      </c>
    </row>
    <row r="71" spans="1:12" x14ac:dyDescent="0.25">
      <c r="A71" s="74"/>
      <c r="B71" s="77"/>
      <c r="C71" s="35" t="s">
        <v>64</v>
      </c>
      <c r="D71" s="10" t="s">
        <v>14</v>
      </c>
      <c r="E71" s="11">
        <v>5937120</v>
      </c>
      <c r="F71" s="11">
        <v>1015560</v>
      </c>
      <c r="G71" s="17">
        <v>0.17105263157894737</v>
      </c>
      <c r="H71" s="11">
        <v>5937120</v>
      </c>
      <c r="I71" s="11">
        <v>1015560</v>
      </c>
      <c r="J71" s="18">
        <v>0.17105263157894737</v>
      </c>
      <c r="K71" s="48"/>
      <c r="L71" s="19">
        <f t="shared" si="0"/>
        <v>13905360.342105262</v>
      </c>
    </row>
    <row r="72" spans="1:12" x14ac:dyDescent="0.25">
      <c r="A72" s="74"/>
      <c r="B72" s="77"/>
      <c r="C72" s="35" t="s">
        <v>32</v>
      </c>
      <c r="D72" s="10" t="s">
        <v>14</v>
      </c>
      <c r="E72" s="11">
        <v>3906000</v>
      </c>
      <c r="F72" s="11">
        <v>976500</v>
      </c>
      <c r="G72" s="17">
        <v>0.25</v>
      </c>
      <c r="H72" s="11">
        <v>3906000</v>
      </c>
      <c r="I72" s="11">
        <v>976500</v>
      </c>
      <c r="J72" s="18">
        <v>0.25</v>
      </c>
      <c r="K72" s="48"/>
      <c r="L72" s="19">
        <f t="shared" ref="L72:L124" si="1">SUM(E72:J72)</f>
        <v>9765000.5</v>
      </c>
    </row>
    <row r="73" spans="1:12" ht="38.25" x14ac:dyDescent="0.25">
      <c r="A73" s="74"/>
      <c r="B73" s="77"/>
      <c r="C73" s="35" t="s">
        <v>65</v>
      </c>
      <c r="D73" s="10" t="s">
        <v>14</v>
      </c>
      <c r="E73" s="11">
        <v>1562400</v>
      </c>
      <c r="F73" s="11">
        <v>390600</v>
      </c>
      <c r="G73" s="17">
        <v>0.25</v>
      </c>
      <c r="H73" s="11">
        <v>1562400</v>
      </c>
      <c r="I73" s="11">
        <v>390600</v>
      </c>
      <c r="J73" s="18">
        <v>0.25</v>
      </c>
      <c r="K73" s="48"/>
      <c r="L73" s="19">
        <f t="shared" si="1"/>
        <v>3906000.5</v>
      </c>
    </row>
    <row r="74" spans="1:12" x14ac:dyDescent="0.25">
      <c r="A74" s="74"/>
      <c r="B74" s="77"/>
      <c r="C74" s="35" t="s">
        <v>66</v>
      </c>
      <c r="D74" s="10" t="s">
        <v>14</v>
      </c>
      <c r="E74" s="11">
        <v>1874880</v>
      </c>
      <c r="F74" s="11">
        <v>468720</v>
      </c>
      <c r="G74" s="17">
        <v>0.25</v>
      </c>
      <c r="H74" s="11">
        <v>1874880</v>
      </c>
      <c r="I74" s="11">
        <v>468720</v>
      </c>
      <c r="J74" s="18">
        <v>0.25</v>
      </c>
      <c r="K74" s="48"/>
      <c r="L74" s="19">
        <f t="shared" si="1"/>
        <v>4687200.5</v>
      </c>
    </row>
    <row r="75" spans="1:12" x14ac:dyDescent="0.25">
      <c r="A75" s="74"/>
      <c r="B75" s="77"/>
      <c r="C75" s="35" t="s">
        <v>67</v>
      </c>
      <c r="D75" s="10" t="s">
        <v>14</v>
      </c>
      <c r="E75" s="11">
        <v>1874880</v>
      </c>
      <c r="F75" s="11">
        <v>468720</v>
      </c>
      <c r="G75" s="17">
        <v>0.25</v>
      </c>
      <c r="H75" s="11">
        <v>1874880</v>
      </c>
      <c r="I75" s="11">
        <v>468720</v>
      </c>
      <c r="J75" s="18">
        <v>0.25</v>
      </c>
      <c r="K75" s="48"/>
      <c r="L75" s="19">
        <f t="shared" si="1"/>
        <v>4687200.5</v>
      </c>
    </row>
    <row r="76" spans="1:12" x14ac:dyDescent="0.25">
      <c r="A76" s="75"/>
      <c r="B76" s="78"/>
      <c r="C76" s="35" t="s">
        <v>68</v>
      </c>
      <c r="D76" s="10" t="s">
        <v>14</v>
      </c>
      <c r="E76" s="11">
        <v>2343600</v>
      </c>
      <c r="F76" s="11">
        <v>585900</v>
      </c>
      <c r="G76" s="17">
        <v>0.25</v>
      </c>
      <c r="H76" s="11">
        <v>2343600</v>
      </c>
      <c r="I76" s="11">
        <v>585900</v>
      </c>
      <c r="J76" s="18">
        <v>0.25</v>
      </c>
      <c r="K76" s="48"/>
      <c r="L76" s="19">
        <f t="shared" si="1"/>
        <v>5859000.5</v>
      </c>
    </row>
    <row r="77" spans="1:12" ht="21" x14ac:dyDescent="0.25">
      <c r="A77" s="28">
        <v>3</v>
      </c>
      <c r="B77" s="2" t="s">
        <v>71</v>
      </c>
      <c r="C77" s="6"/>
      <c r="D77" s="6"/>
      <c r="E77" s="4">
        <v>209947038.98000002</v>
      </c>
      <c r="F77" s="4">
        <v>4924834.71</v>
      </c>
      <c r="G77" s="16">
        <v>2.3457509731628794E-2</v>
      </c>
      <c r="H77" s="4">
        <v>17862333.329999998</v>
      </c>
      <c r="I77" s="4">
        <v>4849834.71</v>
      </c>
      <c r="J77" s="16">
        <v>0.27151182437373095</v>
      </c>
      <c r="K77" s="16"/>
      <c r="L77" s="19">
        <f t="shared" si="1"/>
        <v>237584042.02496934</v>
      </c>
    </row>
    <row r="78" spans="1:12" ht="51.75" x14ac:dyDescent="0.25">
      <c r="A78" s="73" t="s">
        <v>4</v>
      </c>
      <c r="B78" s="76" t="s">
        <v>72</v>
      </c>
      <c r="C78" s="6"/>
      <c r="D78" s="6" t="s">
        <v>7</v>
      </c>
      <c r="E78" s="7">
        <v>38269531.210000001</v>
      </c>
      <c r="F78" s="7">
        <v>4924834.71</v>
      </c>
      <c r="G78" s="17">
        <v>0.12868813790729472</v>
      </c>
      <c r="H78" s="7">
        <v>17862333.329999998</v>
      </c>
      <c r="I78" s="7">
        <v>4849834.71</v>
      </c>
      <c r="J78" s="17">
        <v>0.27151182437373095</v>
      </c>
      <c r="K78" s="17"/>
      <c r="L78" s="19">
        <f t="shared" si="1"/>
        <v>65906534.360199958</v>
      </c>
    </row>
    <row r="79" spans="1:12" x14ac:dyDescent="0.25">
      <c r="A79" s="74"/>
      <c r="B79" s="77"/>
      <c r="C79" s="9"/>
      <c r="D79" s="10" t="s">
        <v>14</v>
      </c>
      <c r="E79" s="11">
        <v>12326500</v>
      </c>
      <c r="F79" s="11">
        <v>0</v>
      </c>
      <c r="G79" s="17">
        <v>0</v>
      </c>
      <c r="H79" s="11">
        <v>0</v>
      </c>
      <c r="I79" s="11">
        <v>0</v>
      </c>
      <c r="J79" s="17" t="e">
        <v>#DIV/0!</v>
      </c>
      <c r="K79" s="11"/>
      <c r="L79" s="19" t="e">
        <f t="shared" si="1"/>
        <v>#DIV/0!</v>
      </c>
    </row>
    <row r="80" spans="1:12" ht="15" customHeight="1" x14ac:dyDescent="0.25">
      <c r="A80" s="74"/>
      <c r="B80" s="77"/>
      <c r="C80" s="9"/>
      <c r="D80" s="10" t="s">
        <v>12</v>
      </c>
      <c r="E80" s="11">
        <v>16579397.880000001</v>
      </c>
      <c r="F80" s="11">
        <v>4849834.71</v>
      </c>
      <c r="G80" s="17">
        <v>0.29252176376383576</v>
      </c>
      <c r="H80" s="11">
        <v>15792600</v>
      </c>
      <c r="I80" s="11">
        <v>4849834.71</v>
      </c>
      <c r="J80" s="17">
        <v>0.3070953934121044</v>
      </c>
      <c r="K80" s="11"/>
      <c r="L80" s="19">
        <f t="shared" si="1"/>
        <v>42071667.899617158</v>
      </c>
    </row>
    <row r="81" spans="1:12" x14ac:dyDescent="0.25">
      <c r="A81" s="74"/>
      <c r="B81" s="77"/>
      <c r="C81" s="9"/>
      <c r="D81" s="10" t="s">
        <v>13</v>
      </c>
      <c r="E81" s="11">
        <v>9363633.3300000001</v>
      </c>
      <c r="F81" s="11">
        <v>75000</v>
      </c>
      <c r="G81" s="17">
        <v>8.0097113328550205E-3</v>
      </c>
      <c r="H81" s="11">
        <v>2069733.33</v>
      </c>
      <c r="I81" s="11">
        <v>0</v>
      </c>
      <c r="J81" s="17">
        <v>0</v>
      </c>
      <c r="K81" s="11"/>
      <c r="L81" s="19">
        <f t="shared" si="1"/>
        <v>11508366.668009711</v>
      </c>
    </row>
    <row r="82" spans="1:12" ht="39" x14ac:dyDescent="0.25">
      <c r="A82" s="74"/>
      <c r="B82" s="77"/>
      <c r="C82" s="12" t="s">
        <v>28</v>
      </c>
      <c r="D82" s="6" t="s">
        <v>73</v>
      </c>
      <c r="E82" s="11">
        <v>20407197.880000003</v>
      </c>
      <c r="F82" s="11">
        <v>75000</v>
      </c>
      <c r="G82" s="17">
        <v>3.6751738499827781E-3</v>
      </c>
      <c r="H82" s="11">
        <v>0</v>
      </c>
      <c r="I82" s="11">
        <v>0</v>
      </c>
      <c r="J82" s="17" t="e">
        <v>#DIV/0!</v>
      </c>
      <c r="K82" s="17"/>
      <c r="L82" s="19" t="e">
        <f t="shared" si="1"/>
        <v>#DIV/0!</v>
      </c>
    </row>
    <row r="83" spans="1:12" ht="12" customHeight="1" x14ac:dyDescent="0.25">
      <c r="A83" s="74"/>
      <c r="B83" s="77"/>
      <c r="C83" s="9"/>
      <c r="D83" s="10" t="s">
        <v>14</v>
      </c>
      <c r="E83" s="11">
        <v>12326500</v>
      </c>
      <c r="F83" s="11">
        <v>0</v>
      </c>
      <c r="G83" s="17">
        <v>0</v>
      </c>
      <c r="H83" s="11"/>
      <c r="I83" s="11"/>
      <c r="J83" s="18" t="e">
        <v>#DIV/0!</v>
      </c>
      <c r="K83" s="45" t="s">
        <v>74</v>
      </c>
      <c r="L83" s="19" t="e">
        <f t="shared" si="1"/>
        <v>#DIV/0!</v>
      </c>
    </row>
    <row r="84" spans="1:12" ht="15" customHeight="1" x14ac:dyDescent="0.25">
      <c r="A84" s="74"/>
      <c r="B84" s="77"/>
      <c r="C84" s="9"/>
      <c r="D84" s="10" t="s">
        <v>12</v>
      </c>
      <c r="E84" s="11">
        <v>786797.88</v>
      </c>
      <c r="F84" s="11">
        <v>0</v>
      </c>
      <c r="G84" s="17">
        <v>0</v>
      </c>
      <c r="H84" s="11"/>
      <c r="I84" s="11"/>
      <c r="J84" s="18" t="e">
        <v>#DIV/0!</v>
      </c>
      <c r="K84" s="46"/>
      <c r="L84" s="19" t="e">
        <f t="shared" si="1"/>
        <v>#DIV/0!</v>
      </c>
    </row>
    <row r="85" spans="1:12" ht="15" customHeight="1" x14ac:dyDescent="0.25">
      <c r="A85" s="74"/>
      <c r="B85" s="77"/>
      <c r="C85" s="9"/>
      <c r="D85" s="10" t="s">
        <v>13</v>
      </c>
      <c r="E85" s="11">
        <v>7293900</v>
      </c>
      <c r="F85" s="11">
        <v>75000</v>
      </c>
      <c r="G85" s="17">
        <v>1.0282564882984412E-2</v>
      </c>
      <c r="H85" s="11"/>
      <c r="I85" s="11"/>
      <c r="J85" s="18" t="e">
        <v>#DIV/0!</v>
      </c>
      <c r="K85" s="47"/>
      <c r="L85" s="19" t="e">
        <f t="shared" si="1"/>
        <v>#DIV/0!</v>
      </c>
    </row>
    <row r="86" spans="1:12" ht="51.75" x14ac:dyDescent="0.25">
      <c r="A86" s="74"/>
      <c r="B86" s="77"/>
      <c r="C86" s="12" t="s">
        <v>10</v>
      </c>
      <c r="D86" s="6" t="s">
        <v>33</v>
      </c>
      <c r="E86" s="11">
        <v>17862333.329999998</v>
      </c>
      <c r="F86" s="11">
        <v>4849834.71</v>
      </c>
      <c r="G86" s="17">
        <v>0.27151182437373095</v>
      </c>
      <c r="H86" s="11">
        <v>17862333.329999998</v>
      </c>
      <c r="I86" s="11">
        <v>4849834.71</v>
      </c>
      <c r="J86" s="18">
        <v>0.27151182437373095</v>
      </c>
      <c r="K86" s="17"/>
      <c r="L86" s="19">
        <f t="shared" si="1"/>
        <v>45424336.623023644</v>
      </c>
    </row>
    <row r="87" spans="1:12" x14ac:dyDescent="0.25">
      <c r="A87" s="74"/>
      <c r="B87" s="77"/>
      <c r="C87" s="9"/>
      <c r="D87" s="10" t="s">
        <v>12</v>
      </c>
      <c r="E87" s="11">
        <v>15792600</v>
      </c>
      <c r="F87" s="11">
        <v>4849834.71</v>
      </c>
      <c r="G87" s="17">
        <v>0.3070953934121044</v>
      </c>
      <c r="H87" s="11">
        <v>15792600</v>
      </c>
      <c r="I87" s="11">
        <v>4849834.71</v>
      </c>
      <c r="J87" s="18">
        <v>0.3070953934121044</v>
      </c>
      <c r="K87" s="46"/>
      <c r="L87" s="19">
        <f t="shared" si="1"/>
        <v>41284870.034190789</v>
      </c>
    </row>
    <row r="88" spans="1:12" x14ac:dyDescent="0.25">
      <c r="A88" s="75"/>
      <c r="B88" s="78"/>
      <c r="C88" s="9"/>
      <c r="D88" s="10" t="s">
        <v>13</v>
      </c>
      <c r="E88" s="11">
        <v>2069733.33</v>
      </c>
      <c r="F88" s="11">
        <v>0</v>
      </c>
      <c r="G88" s="17">
        <v>0</v>
      </c>
      <c r="H88" s="11">
        <v>2069733.33</v>
      </c>
      <c r="I88" s="11">
        <v>0</v>
      </c>
      <c r="J88" s="18">
        <v>0</v>
      </c>
      <c r="K88" s="47"/>
      <c r="L88" s="19">
        <f t="shared" si="1"/>
        <v>4139466.66</v>
      </c>
    </row>
    <row r="89" spans="1:12" ht="67.5" hidden="1" x14ac:dyDescent="0.25">
      <c r="A89" s="28"/>
      <c r="B89" s="5"/>
      <c r="C89" s="12" t="s">
        <v>8</v>
      </c>
      <c r="D89" s="6"/>
      <c r="E89" s="13">
        <v>0</v>
      </c>
      <c r="F89" s="13">
        <v>0</v>
      </c>
      <c r="G89" s="13"/>
      <c r="H89" s="4"/>
      <c r="I89" s="4"/>
      <c r="J89" s="13"/>
      <c r="K89" s="13"/>
      <c r="L89" s="19">
        <f t="shared" si="1"/>
        <v>0</v>
      </c>
    </row>
    <row r="90" spans="1:12" hidden="1" x14ac:dyDescent="0.25">
      <c r="A90" s="30"/>
      <c r="B90" s="8"/>
      <c r="C90" s="9"/>
      <c r="D90" s="10" t="s">
        <v>14</v>
      </c>
      <c r="E90" s="11"/>
      <c r="F90" s="11">
        <v>0</v>
      </c>
      <c r="G90" s="11"/>
      <c r="H90" s="4"/>
      <c r="I90" s="4"/>
      <c r="J90" s="11"/>
      <c r="K90" s="11"/>
      <c r="L90" s="19">
        <f t="shared" si="1"/>
        <v>0</v>
      </c>
    </row>
    <row r="91" spans="1:12" hidden="1" x14ac:dyDescent="0.25">
      <c r="A91" s="30"/>
      <c r="B91" s="8"/>
      <c r="C91" s="9"/>
      <c r="D91" s="10" t="s">
        <v>12</v>
      </c>
      <c r="E91" s="11"/>
      <c r="F91" s="11">
        <v>0</v>
      </c>
      <c r="G91" s="11"/>
      <c r="H91" s="4"/>
      <c r="I91" s="4"/>
      <c r="J91" s="11"/>
      <c r="K91" s="11"/>
      <c r="L91" s="19">
        <f t="shared" si="1"/>
        <v>0</v>
      </c>
    </row>
    <row r="92" spans="1:12" hidden="1" x14ac:dyDescent="0.25">
      <c r="A92" s="30"/>
      <c r="B92" s="8"/>
      <c r="C92" s="9"/>
      <c r="D92" s="10" t="s">
        <v>13</v>
      </c>
      <c r="E92" s="11"/>
      <c r="F92" s="11">
        <v>0</v>
      </c>
      <c r="G92" s="11"/>
      <c r="H92" s="4"/>
      <c r="I92" s="4"/>
      <c r="J92" s="11"/>
      <c r="K92" s="11"/>
      <c r="L92" s="19">
        <f t="shared" si="1"/>
        <v>0</v>
      </c>
    </row>
    <row r="93" spans="1:12" ht="33.75" x14ac:dyDescent="0.25">
      <c r="A93" s="89" t="s">
        <v>17</v>
      </c>
      <c r="B93" s="63" t="s">
        <v>48</v>
      </c>
      <c r="C93" s="12" t="s">
        <v>28</v>
      </c>
      <c r="D93" s="6" t="s">
        <v>18</v>
      </c>
      <c r="E93" s="11">
        <v>171677507.77000001</v>
      </c>
      <c r="F93" s="11">
        <v>0</v>
      </c>
      <c r="G93" s="17">
        <v>0</v>
      </c>
      <c r="H93" s="4"/>
      <c r="I93" s="4"/>
      <c r="J93" s="7"/>
      <c r="K93" s="37"/>
      <c r="L93" s="19">
        <f t="shared" si="1"/>
        <v>171677507.77000001</v>
      </c>
    </row>
    <row r="94" spans="1:12" x14ac:dyDescent="0.25">
      <c r="A94" s="90"/>
      <c r="B94" s="64"/>
      <c r="C94" s="10"/>
      <c r="D94" s="10" t="s">
        <v>19</v>
      </c>
      <c r="E94" s="11">
        <v>159167007.77000001</v>
      </c>
      <c r="F94" s="11">
        <v>0</v>
      </c>
      <c r="G94" s="17">
        <v>0</v>
      </c>
      <c r="H94" s="11"/>
      <c r="I94" s="11"/>
      <c r="J94" s="18" t="e">
        <v>#DIV/0!</v>
      </c>
      <c r="K94" s="46"/>
      <c r="L94" s="19" t="e">
        <f t="shared" si="1"/>
        <v>#DIV/0!</v>
      </c>
    </row>
    <row r="95" spans="1:12" x14ac:dyDescent="0.25">
      <c r="A95" s="91"/>
      <c r="B95" s="65"/>
      <c r="C95" s="10"/>
      <c r="D95" s="10" t="s">
        <v>13</v>
      </c>
      <c r="E95" s="11">
        <v>12510500</v>
      </c>
      <c r="F95" s="11">
        <v>0</v>
      </c>
      <c r="G95" s="17">
        <v>0</v>
      </c>
      <c r="H95" s="11"/>
      <c r="I95" s="11"/>
      <c r="J95" s="18" t="e">
        <v>#DIV/0!</v>
      </c>
      <c r="K95" s="47"/>
      <c r="L95" s="19" t="e">
        <f t="shared" si="1"/>
        <v>#DIV/0!</v>
      </c>
    </row>
    <row r="96" spans="1:12" ht="12" customHeight="1" x14ac:dyDescent="0.25">
      <c r="A96" s="88">
        <v>5</v>
      </c>
      <c r="B96" s="2" t="s">
        <v>75</v>
      </c>
      <c r="C96" s="6"/>
      <c r="D96" s="6"/>
      <c r="E96" s="4">
        <v>161653174.47</v>
      </c>
      <c r="F96" s="4">
        <v>1841841.0700000003</v>
      </c>
      <c r="G96" s="16">
        <v>1.139378225041794E-2</v>
      </c>
      <c r="H96" s="4">
        <v>0</v>
      </c>
      <c r="I96" s="4">
        <v>0</v>
      </c>
      <c r="J96" s="16"/>
      <c r="K96" s="16"/>
      <c r="L96" s="19">
        <f t="shared" si="1"/>
        <v>163495015.55139378</v>
      </c>
    </row>
    <row r="97" spans="1:12" ht="51.75" x14ac:dyDescent="0.25">
      <c r="A97" s="73" t="s">
        <v>20</v>
      </c>
      <c r="B97" s="76" t="s">
        <v>76</v>
      </c>
      <c r="C97" s="6" t="s">
        <v>31</v>
      </c>
      <c r="D97" s="5" t="s">
        <v>77</v>
      </c>
      <c r="E97" s="7">
        <v>161653174.47</v>
      </c>
      <c r="F97" s="7">
        <v>1841841.0700000003</v>
      </c>
      <c r="G97" s="17">
        <v>1.139378225041794E-2</v>
      </c>
      <c r="H97" s="7"/>
      <c r="I97" s="7"/>
      <c r="J97" s="17"/>
      <c r="K97" s="37"/>
      <c r="L97" s="19">
        <f t="shared" si="1"/>
        <v>163495015.55139378</v>
      </c>
    </row>
    <row r="98" spans="1:12" ht="14.25" customHeight="1" x14ac:dyDescent="0.25">
      <c r="A98" s="74"/>
      <c r="B98" s="77"/>
      <c r="C98" s="10"/>
      <c r="D98" s="10" t="s">
        <v>21</v>
      </c>
      <c r="E98" s="11">
        <v>150000000</v>
      </c>
      <c r="F98" s="11">
        <v>1731330.61</v>
      </c>
      <c r="G98" s="17">
        <v>1.1542204066666667E-2</v>
      </c>
      <c r="H98" s="11"/>
      <c r="I98" s="11"/>
      <c r="J98" s="18" t="e">
        <v>#DIV/0!</v>
      </c>
      <c r="K98" s="45" t="s">
        <v>78</v>
      </c>
      <c r="L98" s="19" t="e">
        <f t="shared" si="1"/>
        <v>#DIV/0!</v>
      </c>
    </row>
    <row r="99" spans="1:12" ht="15" customHeight="1" x14ac:dyDescent="0.25">
      <c r="A99" s="74"/>
      <c r="B99" s="77"/>
      <c r="C99" s="10"/>
      <c r="D99" s="10" t="s">
        <v>12</v>
      </c>
      <c r="E99" s="11">
        <v>7659574.4699999997</v>
      </c>
      <c r="F99" s="11">
        <v>88408.37</v>
      </c>
      <c r="G99" s="17">
        <v>1.1542203858225559E-2</v>
      </c>
      <c r="H99" s="11"/>
      <c r="I99" s="11"/>
      <c r="J99" s="18" t="e">
        <v>#DIV/0!</v>
      </c>
      <c r="K99" s="46"/>
      <c r="L99" s="19" t="e">
        <f t="shared" si="1"/>
        <v>#DIV/0!</v>
      </c>
    </row>
    <row r="100" spans="1:12" ht="15" customHeight="1" x14ac:dyDescent="0.25">
      <c r="A100" s="75"/>
      <c r="B100" s="78"/>
      <c r="C100" s="10"/>
      <c r="D100" s="10" t="s">
        <v>13</v>
      </c>
      <c r="E100" s="11">
        <v>3993600</v>
      </c>
      <c r="F100" s="11">
        <v>22102.09</v>
      </c>
      <c r="G100" s="17">
        <v>5.5343775040064104E-3</v>
      </c>
      <c r="H100" s="11"/>
      <c r="I100" s="11"/>
      <c r="J100" s="18" t="e">
        <v>#DIV/0!</v>
      </c>
      <c r="K100" s="47"/>
      <c r="L100" s="19" t="e">
        <f t="shared" si="1"/>
        <v>#DIV/0!</v>
      </c>
    </row>
    <row r="101" spans="1:12" ht="15" customHeight="1" x14ac:dyDescent="0.25">
      <c r="A101" s="79" t="s">
        <v>11</v>
      </c>
      <c r="B101" s="80"/>
      <c r="C101" s="81"/>
      <c r="D101" s="3"/>
      <c r="E101" s="4">
        <v>477580639.78000003</v>
      </c>
      <c r="F101" s="4">
        <v>16447860.920000002</v>
      </c>
      <c r="G101" s="16">
        <v>3.4439965840275255E-2</v>
      </c>
      <c r="H101" s="4">
        <v>58461953.539999999</v>
      </c>
      <c r="I101" s="4">
        <v>14531019.850000001</v>
      </c>
      <c r="J101" s="16">
        <v>0.24855515373870968</v>
      </c>
      <c r="K101" s="16"/>
      <c r="L101" s="19">
        <f t="shared" si="1"/>
        <v>567021474.37299526</v>
      </c>
    </row>
    <row r="102" spans="1:12" ht="12.75" customHeight="1" x14ac:dyDescent="0.25">
      <c r="A102" s="82"/>
      <c r="B102" s="83"/>
      <c r="C102" s="84"/>
      <c r="D102" s="14" t="s">
        <v>14</v>
      </c>
      <c r="E102" s="15">
        <v>262913063</v>
      </c>
      <c r="F102" s="15">
        <v>11360126.439999999</v>
      </c>
      <c r="G102" s="16">
        <v>4.3208680125566827E-2</v>
      </c>
      <c r="H102" s="15">
        <v>40390063</v>
      </c>
      <c r="I102" s="15">
        <v>9628795.8300000001</v>
      </c>
      <c r="J102" s="16">
        <v>0.23839516739550518</v>
      </c>
      <c r="K102" s="16"/>
      <c r="L102" s="19">
        <f t="shared" si="1"/>
        <v>324292048.55160379</v>
      </c>
    </row>
    <row r="103" spans="1:12" ht="15" customHeight="1" x14ac:dyDescent="0.25">
      <c r="A103" s="82"/>
      <c r="B103" s="83"/>
      <c r="C103" s="84"/>
      <c r="D103" s="14" t="s">
        <v>12</v>
      </c>
      <c r="E103" s="15">
        <v>187457867.12</v>
      </c>
      <c r="F103" s="15">
        <v>4990632.3899999997</v>
      </c>
      <c r="G103" s="16">
        <v>2.6622688429530018E-2</v>
      </c>
      <c r="H103" s="15">
        <v>16002157.210000001</v>
      </c>
      <c r="I103" s="15">
        <v>4902224.0199999996</v>
      </c>
      <c r="J103" s="16">
        <v>0.30634769773018616</v>
      </c>
      <c r="K103" s="16"/>
      <c r="L103" s="19">
        <f t="shared" si="1"/>
        <v>213352881.07297039</v>
      </c>
    </row>
    <row r="104" spans="1:12" ht="15" customHeight="1" x14ac:dyDescent="0.25">
      <c r="A104" s="85"/>
      <c r="B104" s="86"/>
      <c r="C104" s="87"/>
      <c r="D104" s="38" t="s">
        <v>13</v>
      </c>
      <c r="E104" s="39">
        <v>27209709.659999996</v>
      </c>
      <c r="F104" s="39">
        <v>97102.09</v>
      </c>
      <c r="G104" s="25">
        <v>3.5686558663559076E-3</v>
      </c>
      <c r="H104" s="39">
        <v>2069733.33</v>
      </c>
      <c r="I104" s="39">
        <v>0</v>
      </c>
      <c r="J104" s="25">
        <v>0</v>
      </c>
      <c r="K104" s="16"/>
      <c r="L104" s="19">
        <f t="shared" si="1"/>
        <v>29376545.083568655</v>
      </c>
    </row>
    <row r="105" spans="1:12" ht="15" hidden="1" customHeight="1" x14ac:dyDescent="0.25">
      <c r="A105" s="30"/>
      <c r="B105" s="8"/>
      <c r="C105" s="9"/>
      <c r="D105" s="10" t="s">
        <v>12</v>
      </c>
      <c r="E105" s="11"/>
      <c r="F105" s="11"/>
      <c r="G105" s="11"/>
      <c r="H105" s="4"/>
      <c r="I105" s="4"/>
      <c r="J105" s="11"/>
      <c r="K105" s="11"/>
      <c r="L105" s="19">
        <f t="shared" si="1"/>
        <v>0</v>
      </c>
    </row>
    <row r="106" spans="1:12" ht="22.5" hidden="1" customHeight="1" x14ac:dyDescent="0.25">
      <c r="A106" s="30"/>
      <c r="B106" s="8"/>
      <c r="C106" s="9"/>
      <c r="D106" s="10" t="s">
        <v>13</v>
      </c>
      <c r="E106" s="11"/>
      <c r="F106" s="11"/>
      <c r="G106" s="11"/>
      <c r="H106" s="4"/>
      <c r="I106" s="4"/>
      <c r="J106" s="11"/>
      <c r="K106" s="11"/>
      <c r="L106" s="19">
        <f t="shared" si="1"/>
        <v>0</v>
      </c>
    </row>
    <row r="107" spans="1:12" ht="15" hidden="1" customHeight="1" x14ac:dyDescent="0.25">
      <c r="A107" s="28"/>
      <c r="B107" s="5"/>
      <c r="C107" s="12" t="s">
        <v>8</v>
      </c>
      <c r="D107" s="6"/>
      <c r="E107" s="13">
        <f>E108+E109+E110</f>
        <v>0</v>
      </c>
      <c r="F107" s="13">
        <f>F108+F109+F110</f>
        <v>0</v>
      </c>
      <c r="G107" s="13"/>
      <c r="H107" s="4"/>
      <c r="I107" s="4"/>
      <c r="J107" s="13"/>
      <c r="K107" s="13"/>
      <c r="L107" s="19">
        <f t="shared" si="1"/>
        <v>0</v>
      </c>
    </row>
    <row r="108" spans="1:12" ht="15" hidden="1" customHeight="1" x14ac:dyDescent="0.25">
      <c r="A108" s="30"/>
      <c r="B108" s="8"/>
      <c r="C108" s="9"/>
      <c r="D108" s="10" t="s">
        <v>14</v>
      </c>
      <c r="E108" s="11"/>
      <c r="F108" s="11"/>
      <c r="G108" s="11"/>
      <c r="H108" s="4"/>
      <c r="I108" s="4"/>
      <c r="J108" s="11"/>
      <c r="K108" s="11"/>
      <c r="L108" s="19">
        <f t="shared" si="1"/>
        <v>0</v>
      </c>
    </row>
    <row r="109" spans="1:12" ht="15" hidden="1" customHeight="1" x14ac:dyDescent="0.25">
      <c r="A109" s="30"/>
      <c r="B109" s="8"/>
      <c r="C109" s="9"/>
      <c r="D109" s="10" t="s">
        <v>12</v>
      </c>
      <c r="E109" s="11"/>
      <c r="F109" s="11"/>
      <c r="G109" s="11"/>
      <c r="H109" s="4"/>
      <c r="I109" s="4"/>
      <c r="J109" s="11"/>
      <c r="K109" s="11"/>
      <c r="L109" s="19">
        <f t="shared" si="1"/>
        <v>0</v>
      </c>
    </row>
    <row r="110" spans="1:12" ht="33.75" hidden="1" customHeight="1" x14ac:dyDescent="0.25">
      <c r="A110" s="30"/>
      <c r="B110" s="8"/>
      <c r="C110" s="9"/>
      <c r="D110" s="10" t="s">
        <v>13</v>
      </c>
      <c r="E110" s="11"/>
      <c r="F110" s="11"/>
      <c r="G110" s="11"/>
      <c r="H110" s="4"/>
      <c r="I110" s="4"/>
      <c r="J110" s="11"/>
      <c r="K110" s="11"/>
      <c r="L110" s="19">
        <f t="shared" si="1"/>
        <v>0</v>
      </c>
    </row>
    <row r="111" spans="1:12" ht="15" hidden="1" customHeight="1" x14ac:dyDescent="0.25">
      <c r="A111" s="28"/>
      <c r="B111" s="5"/>
      <c r="C111" s="12" t="s">
        <v>8</v>
      </c>
      <c r="D111" s="6"/>
      <c r="E111" s="13">
        <f>E112+E113+E114</f>
        <v>0</v>
      </c>
      <c r="F111" s="13">
        <f>F112+F113+F114</f>
        <v>0</v>
      </c>
      <c r="G111" s="13"/>
      <c r="H111" s="4"/>
      <c r="I111" s="4"/>
      <c r="J111" s="13"/>
      <c r="K111" s="13"/>
      <c r="L111" s="19">
        <f t="shared" si="1"/>
        <v>0</v>
      </c>
    </row>
    <row r="112" spans="1:12" ht="15" hidden="1" customHeight="1" x14ac:dyDescent="0.25">
      <c r="A112" s="30"/>
      <c r="B112" s="8"/>
      <c r="C112" s="9"/>
      <c r="D112" s="10" t="s">
        <v>14</v>
      </c>
      <c r="E112" s="11"/>
      <c r="F112" s="11"/>
      <c r="G112" s="11"/>
      <c r="H112" s="4"/>
      <c r="I112" s="4"/>
      <c r="J112" s="11"/>
      <c r="K112" s="11"/>
      <c r="L112" s="19">
        <f t="shared" si="1"/>
        <v>0</v>
      </c>
    </row>
    <row r="113" spans="1:12" ht="15" hidden="1" customHeight="1" x14ac:dyDescent="0.25">
      <c r="A113" s="30"/>
      <c r="B113" s="8"/>
      <c r="C113" s="9"/>
      <c r="D113" s="10" t="s">
        <v>12</v>
      </c>
      <c r="E113" s="11"/>
      <c r="F113" s="11"/>
      <c r="G113" s="11"/>
      <c r="H113" s="4"/>
      <c r="I113" s="4"/>
      <c r="J113" s="11"/>
      <c r="K113" s="11"/>
      <c r="L113" s="19">
        <f t="shared" si="1"/>
        <v>0</v>
      </c>
    </row>
    <row r="114" spans="1:12" hidden="1" x14ac:dyDescent="0.25">
      <c r="A114" s="30"/>
      <c r="B114" s="8"/>
      <c r="C114" s="9"/>
      <c r="D114" s="10" t="s">
        <v>13</v>
      </c>
      <c r="E114" s="11"/>
      <c r="F114" s="11"/>
      <c r="G114" s="11"/>
      <c r="H114" s="4"/>
      <c r="I114" s="4"/>
      <c r="J114" s="11"/>
      <c r="K114" s="11"/>
      <c r="L114" s="19">
        <f t="shared" si="1"/>
        <v>0</v>
      </c>
    </row>
    <row r="115" spans="1:12" ht="15" hidden="1" customHeight="1" x14ac:dyDescent="0.25">
      <c r="A115" s="28"/>
      <c r="B115" s="5"/>
      <c r="C115" s="12" t="s">
        <v>9</v>
      </c>
      <c r="D115" s="6"/>
      <c r="E115" s="13">
        <f>E116+E117+E118</f>
        <v>0</v>
      </c>
      <c r="F115" s="13">
        <f>F116+F117+F118</f>
        <v>0</v>
      </c>
      <c r="G115" s="13"/>
      <c r="H115" s="4"/>
      <c r="I115" s="4"/>
      <c r="J115" s="13"/>
      <c r="K115" s="13"/>
      <c r="L115" s="19">
        <f t="shared" si="1"/>
        <v>0</v>
      </c>
    </row>
    <row r="116" spans="1:12" ht="15" hidden="1" customHeight="1" x14ac:dyDescent="0.25">
      <c r="A116" s="30"/>
      <c r="B116" s="8"/>
      <c r="C116" s="9"/>
      <c r="D116" s="10" t="s">
        <v>14</v>
      </c>
      <c r="E116" s="11"/>
      <c r="F116" s="11"/>
      <c r="G116" s="11"/>
      <c r="H116" s="4"/>
      <c r="I116" s="4"/>
      <c r="J116" s="11"/>
      <c r="K116" s="11"/>
      <c r="L116" s="19">
        <f t="shared" si="1"/>
        <v>0</v>
      </c>
    </row>
    <row r="117" spans="1:12" hidden="1" x14ac:dyDescent="0.25">
      <c r="A117" s="30"/>
      <c r="B117" s="8"/>
      <c r="C117" s="9"/>
      <c r="D117" s="10" t="s">
        <v>12</v>
      </c>
      <c r="E117" s="11"/>
      <c r="F117" s="11"/>
      <c r="G117" s="11"/>
      <c r="H117" s="4"/>
      <c r="I117" s="4"/>
      <c r="J117" s="11"/>
      <c r="K117" s="11"/>
      <c r="L117" s="19">
        <f t="shared" si="1"/>
        <v>0</v>
      </c>
    </row>
    <row r="118" spans="1:12" hidden="1" x14ac:dyDescent="0.25">
      <c r="A118" s="30"/>
      <c r="B118" s="8"/>
      <c r="C118" s="9"/>
      <c r="D118" s="10" t="s">
        <v>13</v>
      </c>
      <c r="E118" s="11"/>
      <c r="F118" s="11"/>
      <c r="G118" s="11"/>
      <c r="H118" s="4"/>
      <c r="I118" s="4"/>
      <c r="J118" s="11"/>
      <c r="K118" s="11"/>
      <c r="L118" s="19">
        <f t="shared" si="1"/>
        <v>0</v>
      </c>
    </row>
    <row r="119" spans="1:12" hidden="1" x14ac:dyDescent="0.25">
      <c r="A119" s="30"/>
      <c r="B119" s="8"/>
      <c r="C119" s="9"/>
      <c r="D119" s="10" t="s">
        <v>14</v>
      </c>
      <c r="E119" s="11"/>
      <c r="F119" s="11"/>
      <c r="G119" s="11"/>
      <c r="H119" s="11"/>
      <c r="I119" s="11"/>
      <c r="J119" s="11"/>
      <c r="K119" s="11"/>
      <c r="L119" s="19">
        <f t="shared" si="1"/>
        <v>0</v>
      </c>
    </row>
    <row r="120" spans="1:12" ht="33.75" hidden="1" customHeight="1" x14ac:dyDescent="0.25">
      <c r="A120" s="30"/>
      <c r="B120" s="8"/>
      <c r="C120" s="9"/>
      <c r="D120" s="10" t="s">
        <v>12</v>
      </c>
      <c r="E120" s="11"/>
      <c r="F120" s="11"/>
      <c r="G120" s="11"/>
      <c r="H120" s="11"/>
      <c r="I120" s="11"/>
      <c r="J120" s="11"/>
      <c r="K120" s="11"/>
      <c r="L120" s="19">
        <f t="shared" si="1"/>
        <v>0</v>
      </c>
    </row>
    <row r="121" spans="1:12" ht="22.5" hidden="1" x14ac:dyDescent="0.25">
      <c r="A121" s="28"/>
      <c r="B121" s="5"/>
      <c r="C121" s="12" t="s">
        <v>16</v>
      </c>
      <c r="D121" s="6"/>
      <c r="E121" s="13">
        <f>SUM(E122:E124)</f>
        <v>0</v>
      </c>
      <c r="F121" s="13">
        <f>SUM(F122:F124)</f>
        <v>0</v>
      </c>
      <c r="G121" s="13"/>
      <c r="H121" s="4"/>
      <c r="I121" s="4"/>
      <c r="J121" s="13"/>
      <c r="K121" s="13"/>
      <c r="L121" s="19">
        <f t="shared" si="1"/>
        <v>0</v>
      </c>
    </row>
    <row r="122" spans="1:12" hidden="1" x14ac:dyDescent="0.25">
      <c r="A122" s="30"/>
      <c r="B122" s="8"/>
      <c r="C122" s="9"/>
      <c r="D122" s="10" t="s">
        <v>14</v>
      </c>
      <c r="E122" s="11"/>
      <c r="F122" s="11"/>
      <c r="G122" s="11"/>
      <c r="H122" s="4"/>
      <c r="I122" s="4"/>
      <c r="J122" s="11"/>
      <c r="K122" s="11"/>
      <c r="L122" s="19">
        <f t="shared" si="1"/>
        <v>0</v>
      </c>
    </row>
    <row r="123" spans="1:12" hidden="1" x14ac:dyDescent="0.25">
      <c r="A123" s="30"/>
      <c r="B123" s="8"/>
      <c r="C123" s="9"/>
      <c r="D123" s="10" t="s">
        <v>12</v>
      </c>
      <c r="E123" s="11"/>
      <c r="F123" s="11"/>
      <c r="G123" s="11"/>
      <c r="H123" s="4"/>
      <c r="I123" s="4"/>
      <c r="J123" s="11"/>
      <c r="K123" s="11"/>
      <c r="L123" s="19">
        <f t="shared" si="1"/>
        <v>0</v>
      </c>
    </row>
    <row r="124" spans="1:12" hidden="1" x14ac:dyDescent="0.25">
      <c r="A124" s="30"/>
      <c r="B124" s="8"/>
      <c r="C124" s="9"/>
      <c r="D124" s="10" t="s">
        <v>13</v>
      </c>
      <c r="E124" s="11"/>
      <c r="F124" s="11"/>
      <c r="G124" s="11"/>
      <c r="H124" s="4"/>
      <c r="I124" s="4"/>
      <c r="J124" s="11"/>
      <c r="K124" s="11"/>
      <c r="L124" s="19">
        <f t="shared" si="1"/>
        <v>0</v>
      </c>
    </row>
    <row r="125" spans="1:12" ht="33.75" hidden="1" x14ac:dyDescent="0.25">
      <c r="A125" s="36" t="s">
        <v>17</v>
      </c>
      <c r="B125" s="23" t="s">
        <v>48</v>
      </c>
      <c r="C125" s="12" t="s">
        <v>28</v>
      </c>
      <c r="D125" s="6" t="s">
        <v>18</v>
      </c>
      <c r="E125" s="11" t="e">
        <f>#REF!+#REF!</f>
        <v>#REF!</v>
      </c>
      <c r="F125" s="11" t="e">
        <f>#REF!+#REF!</f>
        <v>#REF!</v>
      </c>
      <c r="G125" s="17"/>
      <c r="H125" s="4"/>
      <c r="I125" s="4"/>
      <c r="J125" s="7"/>
      <c r="K125" s="37"/>
      <c r="L125" s="19" t="e">
        <f t="shared" ref="L125:L128" si="2">SUM(E125:J125)</f>
        <v>#REF!</v>
      </c>
    </row>
    <row r="126" spans="1:12" ht="15" hidden="1" customHeight="1" x14ac:dyDescent="0.25">
      <c r="A126" s="28" t="s">
        <v>5</v>
      </c>
      <c r="B126" s="5" t="s">
        <v>29</v>
      </c>
      <c r="C126" s="6" t="s">
        <v>10</v>
      </c>
      <c r="D126" s="6" t="s">
        <v>30</v>
      </c>
      <c r="E126" s="7">
        <f>E127+E128</f>
        <v>0</v>
      </c>
      <c r="F126" s="7">
        <f>F127+F128</f>
        <v>0</v>
      </c>
      <c r="G126" s="7"/>
      <c r="H126" s="4"/>
      <c r="I126" s="4"/>
      <c r="J126" s="7"/>
      <c r="K126" s="7"/>
      <c r="L126" s="19">
        <f t="shared" si="2"/>
        <v>0</v>
      </c>
    </row>
    <row r="127" spans="1:12" ht="15" hidden="1" customHeight="1" x14ac:dyDescent="0.25">
      <c r="A127" s="30"/>
      <c r="B127" s="8"/>
      <c r="C127" s="10"/>
      <c r="D127" s="10" t="s">
        <v>12</v>
      </c>
      <c r="E127" s="11">
        <v>0</v>
      </c>
      <c r="F127" s="11">
        <v>0</v>
      </c>
      <c r="G127" s="11"/>
      <c r="H127" s="4"/>
      <c r="I127" s="4"/>
      <c r="J127" s="11"/>
      <c r="K127" s="11"/>
      <c r="L127" s="19">
        <f t="shared" si="2"/>
        <v>0</v>
      </c>
    </row>
    <row r="128" spans="1:12" hidden="1" x14ac:dyDescent="0.25">
      <c r="A128" s="30"/>
      <c r="B128" s="8"/>
      <c r="C128" s="10"/>
      <c r="D128" s="10" t="s">
        <v>13</v>
      </c>
      <c r="E128" s="11">
        <v>0</v>
      </c>
      <c r="F128" s="11">
        <v>0</v>
      </c>
      <c r="G128" s="11"/>
      <c r="H128" s="4"/>
      <c r="I128" s="4"/>
      <c r="J128" s="11"/>
      <c r="K128" s="11"/>
      <c r="L128" s="19">
        <f t="shared" si="2"/>
        <v>0</v>
      </c>
    </row>
    <row r="129" spans="1:6" hidden="1" x14ac:dyDescent="0.25">
      <c r="A129"/>
      <c r="B129"/>
      <c r="C129"/>
      <c r="E129" s="40">
        <v>274008833.25999999</v>
      </c>
      <c r="F129" s="40">
        <v>20801641.050000001</v>
      </c>
    </row>
    <row r="130" spans="1:6" hidden="1" x14ac:dyDescent="0.25">
      <c r="A130"/>
      <c r="B130"/>
      <c r="C130"/>
      <c r="E130" s="19" t="e">
        <f>E129-#REF!</f>
        <v>#REF!</v>
      </c>
      <c r="F130" s="19" t="e">
        <f>F129-#REF!</f>
        <v>#REF!</v>
      </c>
    </row>
  </sheetData>
  <autoFilter ref="A4:L130" xr:uid="{00000000-0009-0000-0000-000000000000}">
    <filterColumn colId="11">
      <filters>
        <filter val="#ДЕЛ/0!"/>
        <filter val="#ЗНАЧ!"/>
        <filter val="1 857 430,17"/>
        <filter val="11 508 366,67"/>
        <filter val="13 905 360,34"/>
        <filter val="163 495 015,55"/>
        <filter val="165 942 417,15"/>
        <filter val="171 677 507,77"/>
        <filter val="18 878 720,76"/>
        <filter val="195 300,50"/>
        <filter val="2 538 900,50"/>
        <filter val="21 829,40"/>
        <filter val="21 829,48"/>
        <filter val="213 352 881,07"/>
        <filter val="237 584 042,02"/>
        <filter val="281 860 319,45"/>
        <filter val="284 924 503,74"/>
        <filter val="286 313 536,33"/>
        <filter val="29 376 545,08"/>
        <filter val="3 515 400,50"/>
        <filter val="3 906 000,50"/>
        <filter val="324 292 048,55"/>
        <filter val="341 986,30"/>
        <filter val="4 139 466,66"/>
        <filter val="4 687 200,50"/>
        <filter val="41 284 870,03"/>
        <filter val="42 071 667,90"/>
        <filter val="43 658,24"/>
        <filter val="43 658,26"/>
        <filter val="45 424 336,62"/>
        <filter val="5 000 000,00"/>
        <filter val="5 859 000,50"/>
        <filter val="523 893,54"/>
        <filter val="567 021 474,37"/>
        <filter val="65 906 534,36"/>
        <filter val="683 971,96"/>
        <filter val="7 812 000,50"/>
        <filter val="70 899 100,00"/>
        <filter val="71 615 300,00"/>
        <filter val="8 207 658,16"/>
        <filter val="8 593 200,50"/>
        <filter val="8 731 551,20"/>
        <filter val="8 983 800,50"/>
        <filter val="89 291 160,47"/>
        <filter val="9 765 000,50"/>
        <filter val="91 830 060,47"/>
      </filters>
    </filterColumn>
  </autoFilter>
  <mergeCells count="22">
    <mergeCell ref="A78:A88"/>
    <mergeCell ref="B78:B88"/>
    <mergeCell ref="A97:A100"/>
    <mergeCell ref="B97:B100"/>
    <mergeCell ref="A101:C104"/>
    <mergeCell ref="B93:B95"/>
    <mergeCell ref="A93:A95"/>
    <mergeCell ref="B17:B45"/>
    <mergeCell ref="A17:A45"/>
    <mergeCell ref="A47:A61"/>
    <mergeCell ref="B47:B61"/>
    <mergeCell ref="A62:A76"/>
    <mergeCell ref="B62:B76"/>
    <mergeCell ref="E5:G5"/>
    <mergeCell ref="A8:A11"/>
    <mergeCell ref="B8:B11"/>
    <mergeCell ref="A12:A15"/>
    <mergeCell ref="B12:B15"/>
    <mergeCell ref="C12:C15"/>
    <mergeCell ref="D1:E1"/>
    <mergeCell ref="B2:E2"/>
    <mergeCell ref="F1:G1"/>
  </mergeCells>
  <printOptions horizontalCentered="1"/>
  <pageMargins left="0" right="0" top="0" bottom="0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ОА</dc:creator>
  <cp:lastModifiedBy>Ольга А. Винокурова</cp:lastModifiedBy>
  <cp:lastPrinted>2026-05-09T04:13:55Z</cp:lastPrinted>
  <dcterms:created xsi:type="dcterms:W3CDTF">2019-11-13T02:30:57Z</dcterms:created>
  <dcterms:modified xsi:type="dcterms:W3CDTF">2026-05-09T04:14:55Z</dcterms:modified>
</cp:coreProperties>
</file>